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DieseArbeitsmappe" defaultThemeVersion="124226"/>
  <mc:AlternateContent xmlns:mc="http://schemas.openxmlformats.org/markup-compatibility/2006">
    <mc:Choice Requires="x15">
      <x15ac:absPath xmlns:x15ac="http://schemas.microsoft.com/office/spreadsheetml/2010/11/ac" url="C:\Users\grego\Dropbox\0-DHH-Antragsliste-21-22\"/>
    </mc:Choice>
  </mc:AlternateContent>
  <xr:revisionPtr revIDLastSave="0" documentId="13_ncr:1_{1989BAC3-6BD9-473E-9287-C21196860B21}" xr6:coauthVersionLast="46" xr6:coauthVersionMax="46" xr10:uidLastSave="{00000000-0000-0000-0000-000000000000}"/>
  <bookViews>
    <workbookView xWindow="-108" yWindow="-108" windowWidth="23256" windowHeight="12576" tabRatio="803" activeTab="6" xr2:uid="{00000000-000D-0000-FFFF-FFFF00000000}"/>
  </bookViews>
  <sheets>
    <sheet name="Zuschussliste" sheetId="15" r:id="rId1"/>
    <sheet name="Zuschussliste-Ausfüllhilfe" sheetId="9" r:id="rId2"/>
    <sheet name="Investitionsliste" sheetId="17" r:id="rId3"/>
    <sheet name="Investitionsliste-Ausfüllhilfe" sheetId="11" r:id="rId4"/>
    <sheet name="Teilergebnis-HH" sheetId="18" r:id="rId5"/>
    <sheet name="Teilergebnis-HH-Ausfüllhilfe" sheetId="12" r:id="rId6"/>
    <sheet name="Allgemeine Anträge" sheetId="19" r:id="rId7"/>
    <sheet name="Deckungsvorschläge" sheetId="20" r:id="rId8"/>
    <sheet name="Deckungsvorschläge_Ausfüllhilfe" sheetId="21" r:id="rId9"/>
  </sheets>
  <externalReferences>
    <externalReference r:id="rId10"/>
  </externalReferences>
  <definedNames>
    <definedName name="_xlnm.Print_Titles" localSheetId="6">'Allgemeine Anträge'!$1:$7</definedName>
    <definedName name="_xlnm.Print_Titles" localSheetId="7">Deckungsvorschläge!$1:$8</definedName>
    <definedName name="_xlnm.Print_Titles" localSheetId="8">Deckungsvorschläge_Ausfüllhilfe!$1:$8</definedName>
    <definedName name="_xlnm.Print_Titles" localSheetId="2">Investitionsliste!$1:$8</definedName>
    <definedName name="_xlnm.Print_Titles" localSheetId="3">'Investitionsliste-Ausfüllhilfe'!$4:$11</definedName>
    <definedName name="_xlnm.Print_Titles" localSheetId="4">'Teilergebnis-HH'!$1:$8</definedName>
    <definedName name="_xlnm.Print_Titles" localSheetId="5">'Teilergebnis-HH-Ausfüllhilfe'!$4:$11</definedName>
    <definedName name="_xlnm.Print_Titles" localSheetId="0">Zuschussliste!$1:$8</definedName>
    <definedName name="_xlnm.Print_Titles" localSheetId="1">'Zuschussliste-Ausfüllhilfe'!$4:$11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7" i="15" l="1"/>
  <c r="D11" i="15"/>
  <c r="N11" i="15"/>
  <c r="L19" i="17"/>
  <c r="C19" i="17"/>
  <c r="C16" i="20" l="1"/>
  <c r="K16" i="20"/>
  <c r="C14" i="18"/>
  <c r="L14" i="18"/>
  <c r="C11" i="18"/>
  <c r="C13" i="18"/>
  <c r="C15" i="18"/>
  <c r="C23" i="20"/>
  <c r="K23" i="20"/>
  <c r="C21" i="20"/>
  <c r="K21" i="20"/>
  <c r="C10" i="20"/>
  <c r="C11" i="20"/>
  <c r="C12" i="20"/>
  <c r="C13" i="20"/>
  <c r="C14" i="20"/>
  <c r="C15" i="20"/>
  <c r="C17" i="20"/>
  <c r="C18" i="20"/>
  <c r="C19" i="20"/>
  <c r="C20" i="20"/>
  <c r="C22" i="20"/>
  <c r="C24" i="20"/>
  <c r="K20" i="20"/>
  <c r="K22" i="20"/>
  <c r="K19" i="20"/>
  <c r="K18" i="20"/>
  <c r="K17" i="20"/>
  <c r="K13" i="20"/>
  <c r="K14" i="20"/>
  <c r="K15" i="20"/>
  <c r="N28" i="15"/>
  <c r="N26" i="15"/>
  <c r="K24" i="20"/>
  <c r="C18" i="17" l="1"/>
  <c r="L18" i="17"/>
  <c r="C17" i="17"/>
  <c r="L17" i="17"/>
  <c r="C16" i="17"/>
  <c r="L16" i="17"/>
  <c r="C15" i="17"/>
  <c r="L15" i="17"/>
  <c r="N29" i="15"/>
  <c r="N24" i="15"/>
  <c r="N69" i="15"/>
  <c r="N73" i="15"/>
  <c r="N72" i="15"/>
  <c r="N71" i="15"/>
  <c r="N70" i="15"/>
  <c r="N68" i="15"/>
  <c r="N67" i="15"/>
  <c r="N66" i="15"/>
  <c r="N65" i="15"/>
  <c r="N59" i="15"/>
  <c r="N58" i="15"/>
  <c r="N61" i="15"/>
  <c r="N57" i="15"/>
  <c r="N60" i="15"/>
  <c r="N54" i="15"/>
  <c r="N55" i="15"/>
  <c r="N53" i="15"/>
  <c r="N52" i="15"/>
  <c r="N51" i="15"/>
  <c r="N62" i="15"/>
  <c r="N56" i="15"/>
  <c r="N48" i="15"/>
  <c r="N50" i="15"/>
  <c r="N63" i="15"/>
  <c r="C14" i="17"/>
  <c r="L14" i="17"/>
  <c r="N17" i="15"/>
  <c r="K11" i="21"/>
  <c r="C10" i="21"/>
  <c r="C11" i="21"/>
  <c r="K14" i="21"/>
  <c r="C14" i="21"/>
  <c r="K13" i="21"/>
  <c r="C13" i="21"/>
  <c r="K12" i="21"/>
  <c r="C12" i="21"/>
  <c r="K10" i="21"/>
  <c r="C8" i="21"/>
  <c r="C8" i="20" l="1"/>
  <c r="C8" i="18"/>
  <c r="C11" i="17"/>
  <c r="C12" i="17"/>
  <c r="C13" i="17"/>
  <c r="D10" i="15" l="1"/>
  <c r="D8" i="15"/>
  <c r="L11" i="17" l="1"/>
  <c r="L12" i="17"/>
  <c r="L13" i="17"/>
  <c r="N10" i="15"/>
  <c r="N12" i="15"/>
  <c r="N13" i="15"/>
  <c r="N14" i="15"/>
  <c r="N15" i="15"/>
  <c r="N16" i="15"/>
  <c r="N18" i="15"/>
  <c r="N19" i="15"/>
  <c r="N20" i="15"/>
  <c r="N21" i="15"/>
  <c r="N22" i="15"/>
  <c r="N23" i="15"/>
  <c r="N25" i="15"/>
  <c r="N27" i="15"/>
  <c r="N30" i="15"/>
  <c r="N32" i="15"/>
  <c r="N33" i="15"/>
  <c r="N34" i="15"/>
  <c r="N35" i="15"/>
  <c r="N36" i="15"/>
  <c r="N37" i="15"/>
  <c r="N38" i="15"/>
  <c r="N39" i="15"/>
  <c r="N40" i="15"/>
  <c r="N41" i="15"/>
  <c r="N42" i="15"/>
  <c r="N43" i="15"/>
  <c r="N44" i="15"/>
  <c r="N45" i="15"/>
  <c r="N46" i="15"/>
  <c r="N49" i="15"/>
  <c r="N64" i="15"/>
  <c r="N74" i="15"/>
  <c r="N75" i="15"/>
  <c r="N76" i="15"/>
  <c r="N78" i="15"/>
  <c r="D10" i="19" l="1"/>
  <c r="D13" i="19"/>
  <c r="D14" i="19"/>
  <c r="L11" i="18"/>
  <c r="K12" i="20" l="1"/>
  <c r="K11" i="20"/>
  <c r="K10" i="20"/>
  <c r="L13" i="18" l="1"/>
  <c r="L15" i="18"/>
  <c r="K23" i="12" l="1"/>
  <c r="K24" i="12"/>
  <c r="K25" i="12"/>
  <c r="K21" i="11"/>
  <c r="K22" i="11"/>
</calcChain>
</file>

<file path=xl/sharedStrings.xml><?xml version="1.0" encoding="utf-8"?>
<sst xmlns="http://schemas.openxmlformats.org/spreadsheetml/2006/main" count="850" uniqueCount="451">
  <si>
    <t>Seite</t>
  </si>
  <si>
    <t>Entwurf
in Euro</t>
  </si>
  <si>
    <t>Änderung
(+/-) 
in Euro</t>
  </si>
  <si>
    <t>(1)</t>
  </si>
  <si>
    <t>(2)</t>
  </si>
  <si>
    <t>(3)</t>
  </si>
  <si>
    <t>(4)</t>
  </si>
  <si>
    <t>(5)</t>
  </si>
  <si>
    <t>(6)</t>
  </si>
  <si>
    <t>(7)</t>
  </si>
  <si>
    <t>(8)</t>
  </si>
  <si>
    <t>(9)</t>
  </si>
  <si>
    <t>(10)</t>
  </si>
  <si>
    <t>Erläuterungen / Bemerkungen
(Zweck des Antrags)</t>
  </si>
  <si>
    <t>Bezeichnung</t>
  </si>
  <si>
    <t xml:space="preserve">Empfänger </t>
  </si>
  <si>
    <t>Teilergebnishaushalt</t>
  </si>
  <si>
    <t>Investitionen (siehe Investitionsliste)</t>
  </si>
  <si>
    <t>Zuschüsse an Dritte/an verbundene Unternehmen (siehe Zuschusslisten)</t>
  </si>
  <si>
    <t>Fraktion</t>
  </si>
  <si>
    <t>(11)</t>
  </si>
  <si>
    <t>- Stadtkämmerei -</t>
  </si>
  <si>
    <t>Kinder- und Jugendarbeit im Freiburger Osten - 
Barzuschuss Jugend- und Bürgerforum 197 e.V.</t>
  </si>
  <si>
    <t>Der Zuschuss für das Jugend- und Bürgerforum 197 e.V. soll an das Niveau anderer Einrichtungen der Jugendarbeit angehoben werden. Das Haus 197 wird intensiv von Kindern und Jugendlichen genutzt. Die bisherige Personalausstattung ist mit einer halben Stelle zu gering, um den Bedürfnissen gerecht zu werden. Deshalb soll sie auf 1,5 Stellen erhöht werden.
Besonders hervorzuheben ist dabei die umfangreiche und wertvolle Arbeit mit Kindern und Jugendlichen aus Flüchtlingsfamilien, die einen zunehmenden und besonderen Betreuungsbedarf bedeutet.</t>
  </si>
  <si>
    <t>Kinder- und Jugendarbeit im Stadtteil Herdern
Barzuschuss Jugendforum Herdern</t>
  </si>
  <si>
    <t>Der erhöhte Zuschuss dient der besseren Personalausstattung. Das Jugendforum Herdern verfügt unter den Kinder- und Jugendtreffs bislang über die geringsten städtischen Mittel. Zusätzliches Personal wird die vielen Ehrenamtlichen entlasten und die Existenz des Jugendforums langfristig sichern. Daher sollen künftig 1,5 Stellen finanziert werden.</t>
  </si>
  <si>
    <t>08</t>
  </si>
  <si>
    <t>09</t>
  </si>
  <si>
    <t>Kinder- und Jugendarbeit in Zähringen -
Barzuschuss JATZ Zähringen</t>
  </si>
  <si>
    <t xml:space="preserve">Der Kinder- &amp; Jugendtreff JATZ benötigt den erhöhten Zuschuss um die Öffnungszeiten zu verlängern, alterspezifische Angebote anbieten zu können und  um in den Ferien bedarfsgerecht öffnen zu können. Allein mit den Ehenramtlichen ist das nicht zu ermöglichen. Daher sollen zukünftig 1,5 Stellen finanziert werden. </t>
  </si>
  <si>
    <t>Kinder- und Jugendarbeit in Zähringen (Jatz)</t>
  </si>
  <si>
    <t>Aufgrund steigender Nutzer- und Besucherzahlen soll die hauptamtliche Personalsituation für die Jugendarbeit verbessert werden.                                                                                                                                       Vorbehaltlich Zustimmung KJHA.</t>
  </si>
  <si>
    <t>Kinder-und Jugendarbeit im Freiburger Osten - Haus 197</t>
  </si>
  <si>
    <t>Kinder- und Jugendarbeit im Freiburger Osten - Barzuschuss - Jugend und Bürgerforum 197 e.V.</t>
  </si>
  <si>
    <t xml:space="preserve">Einziges Jugendzentrum im Freiburger Osten, im Einzugsbereich Flüchtlingswohnheim Hammerschmiedstraße, Internationale Hauptschule Römerhof,  Reinhold-Schneider- und Emil-Thoma-Schule. Ein weiteres Flüchtlingswohnheim wird an der Höllentalstraße in Littenweiler errichtet. Bei der Betreuung der zu erwartenden hohen Anzahl von Kindern und Jugendlichen kommen auf das Haus 197 zusätzliche Aufgaben zu. Aus städtischen Mitteln bisher eine Sozialarbeiterin (Teilzeit), seit August 2013 finanziert Trägerverein männlichen Sozialarbeiter (Teilzeit) aus Eigenmitteln, die jetzt aufgebraucht sind. Erhöhung des städtischen Zuschusses notwendig, um Angebote zu erhalten. 
Siehe auch Beteiligungshaushalt: http://www.beteiligungshaushalt-freiburg.de/cms/?q=diskussion/kinder-und-jugendarbeit-gerechtere-foerderung
 </t>
  </si>
  <si>
    <t>Kinder- und Jugendarbeit in Zähringen - Barzuschuss - JATZ Zähringen</t>
  </si>
  <si>
    <t>Wichtige Anlaufstelle und interessantes Freizeitangebot für Jugendliche in Zähringen. Die bisherige Finanzausstattung erlaubt keine ausreichenden Öffnungszeiten und setzt eine hohes bürgerschaftliches Engagement zur Aufrechterhaltung des Jugendtreffs voraus. Mit der Erhöhung soll erreicht werden, dass mehr pädagogisches Personal beschäftigt werden kann und längere Öffnungszeiten dadurch möglich sind. Das Engagement von Ehrenamtlichen wird für die Einrichtung weiterhin essentiell sein. Siehe auch Beteiligungshaushalt: http://www.beteiligungshaushalt-freiburg.de/cms/?q=diskussion/kinder-und-jugendarbeit-gerechtere-foerderung</t>
  </si>
  <si>
    <t xml:space="preserve">Siehe haushaltsrelevante Drucksache G-14/088: Die Adolf-Reichwein-Schule in Weingarten, ein Stadtteil mit hohem Migrationsanteil und vielen sozial geförderten Wohnungen, soll zur Ganztagsschule ausgebaut werden. Wir halten dies für dringend erforderlich, um die Kinder optimal schulisch und sozial zu fördern. Gleichzeitig soll der Schulkindergarten aus dem Haus Weingarten auf das Gelände der Schule umziehen und eine weitere neu KiTa auf dem Schulgelände enstehen. Dieses Schulprojekt sollte bisher in zwei Bauabschnitten realisiert und in zwei Doppelhaushalten finanziert werden. Wir beantragen, den 1. u. 2. BA parallel umzusetzen und hierfür zusätzlich 5,5 Mio € in 2015/16 bereit zu stellen. Dies muss zwar über eine Kreditaufnahme finanziert werden, erspart aber durch Synergien beim Bauablauf voraussichtlich über 0,5 Mio €.  Beide BA könnten bis Mitte 2018 fertiggestellt, danach das Haus Weingarten abgerissen und die Fläche für neue Wohnungen genutzt werden (siehe Rahmenplan Weingarten-West). Siehe hierzu auch den interfraktionellen Antrag.        </t>
  </si>
  <si>
    <t>Laut WiPl EB Theater für 2015/16 und 2016/17 wird von einem Landeszuschuss von 8.022 TE jährlich ausgegangen (vgl. DS G-15/004). Tatsächlich sind im Staatshaushalt 2015/16 im Dez. 2014 für 2015 8.589 TE und für 2016 8.754 TE eingestellt. Aufgrund der erhöhten Landeszuschüsse ist die Übernahme der Tarif-erhöhungen durch den städt. Haushalt, wie in der Zielvereinbarung mit dem EB vorgesehen, nicht notwendig. Der Zuschuss kann daher reduziert werden. (Zitat WiPl Theater, S.6: „Für das Theater Freiburg sind die Mehr-belastungen aufgrund von Tariferhöhungen bereits in voller Höhe durch entsprechende Zuschläge zum städtischen Betriebskostenzuschuss abgedeckt. Deshalb führt eine eventuelle weitere Erhöhung des Landes-zuschusses über die im Wirtschaftsplan eingestellte Plansumme hinaus zu einer entsprechenden Reduzierung des städtischen Betriebskostenzuschusses und damit per Saldo nicht zu einer Budgeterhöhung“.)</t>
  </si>
  <si>
    <t>Die Bauabschnitte 1 und 2 sollen zeitgleich umgesetzt werden.
Die Einrichtung eines Ganztagesbetriebs in offener Form wäre dann Ende 2017 möglich, und die Fertigstellung des Schulkindergartens und der Kindertageseinrichtungen Bereits Anfang 2018. Diese zügige Realisierung ist im Sinne der Kinder und verringert zudem die Kosten des Gesamtprojekts.
hh-relevante Drucksache G-14/088</t>
  </si>
  <si>
    <t>Die Mittel dienen einer Entwurfsplanung mit Kostenberechnung für erste Planungsschritte zur dringend notwendigen Sanierung der Max-Weber-Schule. Im Haushalt bereits eingeplant ist ein 2. Fluchttreppenhaus. Darüber hinaus drängen der schlechte bauliche Zustand und das Raumdefizit zu einer Sanierung und Erweiterung.
hh-relevante Drucksache G-14/251 und G-14/255</t>
  </si>
  <si>
    <t>Der Landeszuschuss fällt höher aus. Damit verringert sich der Zuschuss der Stadt Freiburg.</t>
  </si>
  <si>
    <t>Anstatt der Aufwendungen für die Pflege und die Beschaffung der Apfelbäume zur Geburt jedes Kindes soll die private Anschaffung von Obstbäumen mit 15€ pro Baum bezuschusst werden.
Eingestellt werden sollen dabei Mittel für 1.000 Obstbäume. Dies entspricht einer Summe von 15.000€.
Davon unberührt bleiben die Pflanzungen für 570 Bäume im öffentlichen Raum.
hh-relevante Drucksache G-14/245
Anmerkung der Verwaltung:
Antrag wurde für die Investitionsliste gestellt.</t>
  </si>
  <si>
    <t>Parallele Umsetzung beider Bauabschnitte. HH-relevante Drucksache G-14/088.</t>
  </si>
  <si>
    <t>Planungsmittel für Ganztagsschulbetrieb (Caféteria).</t>
  </si>
  <si>
    <t>Aufstockung der Koordinationsstelle im Bereich des Quartiersmanagements. Zusätzliche Einrichtungen und Projekte erfordern einen höheren Bedarf an Koordinierungsarbeit.</t>
  </si>
  <si>
    <t>Erhöhungsantrag zur zeitgleichen Realisierung des 2. Bauabschnitts,  Schulkindergarten mit Kita, mit dem 1.  BA. Dies senkt durch Synergien die Kosten insgesamt und der jetzige Standort des Schulkindergartens mit Haus Weingarten ist damit 2 Jahre früher vermarktbar und für das geplante neue Wohnquartier bebaubar.
Drucksache G-14/251</t>
  </si>
  <si>
    <t>G-14/254
Investitionen im Sportbereich</t>
  </si>
  <si>
    <t>Migrantenbeirat</t>
  </si>
  <si>
    <t>Einziges offenes Kinder- und Jugendzentrum im gesamten Freiburger Osten, dessen Angebot ausgebaut werden soll. Gleichzeitig erhöhter personeller Aufwand aufgrund Flüchtlingsarbeit im Jugendbereich. Vorbehaltlich Zustimmung KJHA.</t>
  </si>
  <si>
    <t>THH</t>
  </si>
  <si>
    <t>A</t>
  </si>
  <si>
    <t>Lfd
Nr</t>
  </si>
  <si>
    <t>Sanierungs- und Investitionsprogramm GUT
hier: Machbarkeitsstudie Ringschluss Straßenbahn St. Georgen
neu</t>
  </si>
  <si>
    <t>XXX</t>
  </si>
  <si>
    <t>Kommunales  Beschäftigungsprogramm
vgl. Anträge:
XXX</t>
  </si>
  <si>
    <t xml:space="preserve"> Ertrag (E) / Aufwand (A)</t>
  </si>
  <si>
    <t>Ertrag (E) / Aufwand (A)</t>
  </si>
  <si>
    <t xml:space="preserve">Kommunales Beschäftigungsprogramm
</t>
  </si>
  <si>
    <t xml:space="preserve">Haushaltsrelevante Drucksache G-14/195.  Erhöhung der AGH Plätze auf 230 sowie der Pauschalen für die sozialpädagogische Betreuung von 180 € auf 205 € im Jahr 2015 und von 185 € auf 210 € im Jahr 2016. Die Zielvorgabe für die Auslastung der AGH-Stellen wird erhöht auf 85%. Dadurch vermindert sich gleichzeitig die Verlustabdeckung bei der fqb (siehe Antrag in der Zuschussliste). Die Heraufsetzung der Pauschalen erhöht die Refinanzierung der AGH-Stellen bei den Beschäftigungsträgern: Caritas Fairkauf, Bezirksverein Beschäftigungsprojekt für Haftentlassene, Diakonie Spinnwebe, Ev. Stadtmission Holzwerkstatt, Nachbarschaftswerk Beschäftigungsprojekt für Sinti.
</t>
  </si>
  <si>
    <t xml:space="preserve">Stadtkämmerei / Theater
</t>
  </si>
  <si>
    <t xml:space="preserve">Pflanzung zusätzlicher Bäume im Zusammenhang mit der Klimaadoption
</t>
  </si>
  <si>
    <t xml:space="preserve">Koordinationsstelle Quartiersmanagement
</t>
  </si>
  <si>
    <t xml:space="preserve">Erhöhung der Auszahlungen im Bereich der sozialpädagogischen Betreuung.                                      Haushaltsrelevante Drucksache G-14/195.
</t>
  </si>
  <si>
    <t xml:space="preserve">Erhöhung der AGH - Plätze und Umstellung auf reine Fallpauschalen - Förderung. Änderungsantrag umfasst die Netto-Erhöhung. Haushaltsrelevante Drucksache G-14/195
</t>
  </si>
  <si>
    <t xml:space="preserve">Der Migrantenbeirat hat über das Büro für Migration und Integration ein jährliches Budget von 10.000 Euro. 2015 wird der Migrantenbeirat neu gewählt. Da es keine Parteien- oder Listenfinanzierung gibt, eine Wahlwerbung für die Kandidatinnen und Kandidaten wie für die Wahlberechtigten aber sehr wohl stattfinden muss, braucht es im Wahljahr ein um 4.000 Euro erhöhtes Budget.
</t>
  </si>
  <si>
    <t xml:space="preserve">Erstellung der anvisierten Machbarkeitsstudie für den Ringschluss Straßenbahn St. Georgen, um - nach Einbeziehung des Bürgervereins St. Georgen - die bestmögliche Streckenführung , von zwischenzeitlichen Baumaßnahmen o.ä. freizuhalten bis hin zu einem zukünftig zu beschließenden Ringschluss Straßenbahn St. Georgen von der Innsbruckerstrasse bis zur Munzingerstrasse. Thema im Onlinehaushalt seit 2011, aktuell Vorschlag 232.
Drucksache G-14/145
</t>
  </si>
  <si>
    <t>9.1</t>
  </si>
  <si>
    <t>9.3</t>
  </si>
  <si>
    <t>9.10</t>
  </si>
  <si>
    <t>9.15</t>
  </si>
  <si>
    <t>9.xx</t>
  </si>
  <si>
    <t xml:space="preserve">Erweiterung Adolf-Reichwein-Schule
</t>
  </si>
  <si>
    <t xml:space="preserve">Erweiterung der Adolf-Reichwein-Schule
</t>
  </si>
  <si>
    <t xml:space="preserve">Sanierung Max-Weber-Schule
</t>
  </si>
  <si>
    <t xml:space="preserve">Adolf-Reichwein-Schule
</t>
  </si>
  <si>
    <t xml:space="preserve">Schönbergschule
</t>
  </si>
  <si>
    <t xml:space="preserve">Adolf-Reichwein-Schule
Umbau Ganztagesschule
</t>
  </si>
  <si>
    <t xml:space="preserve">Außerordentlicher Investionskostenzuschuss zu geplanten Sanierungsvorhaben von PTSV Jahn und FT. 
Entscheidung über die Höhe der Beträge nach der Sportausschusssitzung am 25.2.2015
</t>
  </si>
  <si>
    <t>Tamburi Mundi e.V.</t>
  </si>
  <si>
    <t>Der Verein organisiert das jährlich stattfindene Internationale Festival für Rahmentrommeln. Dieses interkulturelle Festival findet weltweit Beachtung. Zur Bestandssicherung ist die Zuschusserhöhung unerlässlich.</t>
  </si>
  <si>
    <t>Wallgraben Theater</t>
  </si>
  <si>
    <t>Das Wallgraben Theater existiert bereits über 60 Jahre. Dem Innenstadttheater fällt in der Freiburger Kulturlandschaft eine große Bedeutung zu. Diese Tradition gilt es zu halten. 
Das vorliegende Gutachten zu den Betriebskosten zeigt ein großes Delta. Zur Existenzsicherung ist es notwendig, den Zuschuss zu erhöhen.</t>
  </si>
  <si>
    <t>Cargo Theater</t>
  </si>
  <si>
    <t>Das Cargo-Theater macht seit über 20 Jahren professionelle Theaterarbeit.
Die kulturelle Bildung stellt einen Schwerpunkt dar. Häufig arbeitet die Institution mit Schulen und Kindergärten zusammen. Die vielfachen Auszeichnungen zeugen für die Professionalität und kulturelle Bedeutung des Theaters.
Die Planungssicherheit soll zukünftig gewährleistet sein. Der Zuschuss dient diesem Zweck.</t>
  </si>
  <si>
    <t>12.2</t>
  </si>
  <si>
    <t>12.6</t>
  </si>
  <si>
    <t>12.xx</t>
  </si>
  <si>
    <t>Ein- (E) / Auszahlung (A)</t>
  </si>
  <si>
    <t>Haushaltsplan 2019</t>
  </si>
  <si>
    <t>Haushaltsplan 2020</t>
  </si>
  <si>
    <t>Muster</t>
  </si>
  <si>
    <t>Entwurf Doppelhaushalt 2019 / 2020 
Anträge der Fraktionen / Fraktionsgemeinschaften / Gruppierungen</t>
  </si>
  <si>
    <t>Fraktion:</t>
  </si>
  <si>
    <t>Allgemeine Anträge</t>
  </si>
  <si>
    <t>Deckungsvorschläge</t>
  </si>
  <si>
    <t>Erläuterungen/ Bemerkungen</t>
  </si>
  <si>
    <t>Zuordnung zu Schreiben/Brief</t>
  </si>
  <si>
    <t>Entwurf Doppelhaushalt 2021/2022
Anträge der Fraktionen / Fraktionsgemeinschaften /Gruppierungen/Stadträt*innen</t>
  </si>
  <si>
    <t>Haushaltsplan 2021</t>
  </si>
  <si>
    <t>Haushaltsplan 2022</t>
  </si>
  <si>
    <t>Entwurf Doppelhaushalt 2021 / 2022
Anträge der Fraktionen / Fraktionsgemeinschaften / Gruppierungen / Stadträt*Innen</t>
  </si>
  <si>
    <t>Zuschuss Nr.</t>
  </si>
  <si>
    <t>Ä-Liste</t>
  </si>
  <si>
    <t>MUSTER</t>
  </si>
  <si>
    <t>Sicheres Freiburg - Verein zur Förderung der Kriminalitäts-verhütung e.V. - Fördertopf legale und illegale Graffiti
vgl. Antrag:
JPG (OZ 24)</t>
  </si>
  <si>
    <t>Die finanzielle Unterstützung von Immobilienbesitzern bei der Beseitigung von Schmierereien ist sicherlich keine hoch zu priorisierende kommunale Aufgabe und kann daher entfallen. Ein Zusammenhang zur Kriminalitätsverhütung ist nicht erkennbar.</t>
  </si>
  <si>
    <t>07</t>
  </si>
  <si>
    <t>Umweltplanung
Landschaftsökologie</t>
  </si>
  <si>
    <t>Personaleinsparung:OZ 170-06 siehe Stellenliste Personalausschuss vom 04.12.2018</t>
  </si>
  <si>
    <t>Zuschüsse an Privatschulen</t>
  </si>
  <si>
    <t>-173.490</t>
  </si>
  <si>
    <t>9.9</t>
  </si>
  <si>
    <t>ARTIK e.V.</t>
  </si>
  <si>
    <t>-63.860</t>
  </si>
  <si>
    <t>-63.940</t>
  </si>
  <si>
    <t>-32.900</t>
  </si>
  <si>
    <t>9.11</t>
  </si>
  <si>
    <t>-13.224</t>
  </si>
  <si>
    <t>-15.702</t>
  </si>
  <si>
    <t>Fluss e.V.</t>
  </si>
  <si>
    <t>-70.110</t>
  </si>
  <si>
    <t>9.31</t>
  </si>
  <si>
    <t>Jugendsozialarbeit an Schulen</t>
  </si>
  <si>
    <t>-3.822.550</t>
  </si>
  <si>
    <t>-37.400</t>
  </si>
  <si>
    <t>-152.200</t>
  </si>
  <si>
    <t>0</t>
  </si>
  <si>
    <t>9.39</t>
  </si>
  <si>
    <t>-94.200</t>
  </si>
  <si>
    <t>-24.212</t>
  </si>
  <si>
    <t>-26.578</t>
  </si>
  <si>
    <t>Forum Weingarten 2000 e.V. - Spieloffensive u. Spielturm</t>
  </si>
  <si>
    <t>9.44</t>
  </si>
  <si>
    <t>Jugendzentrum Weingarten - Diakonieverein Südwest e.V.</t>
  </si>
  <si>
    <t>-288.440</t>
  </si>
  <si>
    <t>-100.000</t>
  </si>
  <si>
    <t>9.79</t>
  </si>
  <si>
    <t>AWO Frühe Hilfen</t>
  </si>
  <si>
    <t>-101.720</t>
  </si>
  <si>
    <t>-70.000</t>
  </si>
  <si>
    <t>9.73</t>
  </si>
  <si>
    <t>Mütterzentrum Klara e.V.</t>
  </si>
  <si>
    <t>-31.400</t>
  </si>
  <si>
    <t>-27.600</t>
  </si>
  <si>
    <t>-26.700</t>
  </si>
  <si>
    <t>9.59</t>
  </si>
  <si>
    <t>Kinderabenteuerhof</t>
  </si>
  <si>
    <t>-110.490</t>
  </si>
  <si>
    <t>-25.000</t>
  </si>
  <si>
    <t>-50.000</t>
  </si>
  <si>
    <t>9.106</t>
  </si>
  <si>
    <t>Wendepunkt e.V.</t>
  </si>
  <si>
    <t>-128.620</t>
  </si>
  <si>
    <t>9.107</t>
  </si>
  <si>
    <t>Wildwasser</t>
  </si>
  <si>
    <t>-129.560</t>
  </si>
  <si>
    <t>-20.430</t>
  </si>
  <si>
    <t>-22.960</t>
  </si>
  <si>
    <t>-21.940</t>
  </si>
  <si>
    <t>-24.970</t>
  </si>
  <si>
    <t>1</t>
  </si>
  <si>
    <t>12.13</t>
  </si>
  <si>
    <t>Musik im Dialog e.V.</t>
  </si>
  <si>
    <t>-10.000</t>
  </si>
  <si>
    <t>12.21</t>
  </si>
  <si>
    <t>Chorstadt Freiburg</t>
  </si>
  <si>
    <t>-15.000</t>
  </si>
  <si>
    <t>-35.000</t>
  </si>
  <si>
    <t>12.32</t>
  </si>
  <si>
    <t>multicore</t>
  </si>
  <si>
    <t>12.53</t>
  </si>
  <si>
    <t>Radio Dreyeckland</t>
  </si>
  <si>
    <t>-5.250</t>
  </si>
  <si>
    <t>12.73</t>
  </si>
  <si>
    <t>Opera Factory Freiburg e.V.</t>
  </si>
  <si>
    <t>-16.070</t>
  </si>
  <si>
    <t>-34.000</t>
  </si>
  <si>
    <t>NEU</t>
  </si>
  <si>
    <t>-21.000</t>
  </si>
  <si>
    <t>Alemannische Bühne Freiburg e.V.</t>
  </si>
  <si>
    <t>Jugend Pro Arte e.V.</t>
  </si>
  <si>
    <t>-65.000</t>
  </si>
  <si>
    <t>Tanz Freiburg gUG i.Gr.</t>
  </si>
  <si>
    <t>-64.805</t>
  </si>
  <si>
    <t>-130.726</t>
  </si>
  <si>
    <t>12.92</t>
  </si>
  <si>
    <t>E-Werk Freiburg e.V.</t>
  </si>
  <si>
    <t>-299.410</t>
  </si>
  <si>
    <t>12.97</t>
  </si>
  <si>
    <t>Fabrik für Handwerk, Kultur und Ökologie e.V.</t>
  </si>
  <si>
    <t>12.100</t>
  </si>
  <si>
    <t>-20.510</t>
  </si>
  <si>
    <t>Slow Club</t>
  </si>
  <si>
    <t>-10.240</t>
  </si>
  <si>
    <t>-11.000</t>
  </si>
  <si>
    <t>Nomadische Erzählkunst e.V.</t>
  </si>
  <si>
    <t>-12.000</t>
  </si>
  <si>
    <t>-45.000</t>
  </si>
  <si>
    <t>12.103</t>
  </si>
  <si>
    <t>Sonstige Projektzuschüsse zur Aufarbeitung der NS-Zeit</t>
  </si>
  <si>
    <t>12.106</t>
  </si>
  <si>
    <t>Community Oper</t>
  </si>
  <si>
    <t>-22.500</t>
  </si>
  <si>
    <t>-6.000</t>
  </si>
  <si>
    <t>12.112</t>
  </si>
  <si>
    <t>Kubus</t>
  </si>
  <si>
    <t>-63.300</t>
  </si>
  <si>
    <t>12.114</t>
  </si>
  <si>
    <t>Kubus: Jugendkunstparcours</t>
  </si>
  <si>
    <t>-21.010</t>
  </si>
  <si>
    <t>Freiburger-Klassenzimmertheater</t>
  </si>
  <si>
    <t>-17.000</t>
  </si>
  <si>
    <t>PAKT e.V.</t>
  </si>
  <si>
    <t>-22.000</t>
  </si>
  <si>
    <t>12.117</t>
  </si>
  <si>
    <t>Schwere(s)Los! e.V.</t>
  </si>
  <si>
    <t>-41.010</t>
  </si>
  <si>
    <t>-32.015</t>
  </si>
  <si>
    <t>12.118</t>
  </si>
  <si>
    <t>Zwetajewa-Zentrum</t>
  </si>
  <si>
    <t>-18.910</t>
  </si>
  <si>
    <t>12.121</t>
  </si>
  <si>
    <t>Farrenstall Waltershofen Zuschuss</t>
  </si>
  <si>
    <t>13.24</t>
  </si>
  <si>
    <t>13.25</t>
  </si>
  <si>
    <t>Geburtshaus Freiburg</t>
  </si>
  <si>
    <t>13.76</t>
  </si>
  <si>
    <t>Quartiersarbeit Vauban</t>
  </si>
  <si>
    <t>Betriebskostenzuschuss FT v. 1844</t>
  </si>
  <si>
    <t>15.3</t>
  </si>
  <si>
    <t>-248.770</t>
  </si>
  <si>
    <t>-4.000</t>
  </si>
  <si>
    <t>Bujutsu Karate Freiburg e.V.</t>
  </si>
  <si>
    <t>-850</t>
  </si>
  <si>
    <t>Einmaliger Zuschuss für die Anschaffung von Wettkampfmatten.</t>
  </si>
  <si>
    <t>Gehörlosen-Sportverein Freiburg 1976 e.V.</t>
  </si>
  <si>
    <t>-3.000</t>
  </si>
  <si>
    <t>7.08165022: Erweiterung Max-Weber-Schule</t>
  </si>
  <si>
    <t>2</t>
  </si>
  <si>
    <t>I082130A1024: 400A Gesundheitscampus Berufsschulen</t>
  </si>
  <si>
    <t>3</t>
  </si>
  <si>
    <t>7.12165002: Sanierung NS-Dokuzentrum</t>
  </si>
  <si>
    <t>4</t>
  </si>
  <si>
    <t>I122520C0081: 450C NS-Dokuzentrum</t>
  </si>
  <si>
    <t>I152022S0010: 055B Freibad West</t>
  </si>
  <si>
    <t>-41.600</t>
  </si>
  <si>
    <t>-13.158</t>
  </si>
  <si>
    <t>-14.502</t>
  </si>
  <si>
    <t>Bezirksverein für soziale Rechtspflege - Arbeitsprojekt</t>
  </si>
  <si>
    <t>Bezirksverein für soziale Rechtspflege -
Förderung der Arbeit mit Gewalttäter_innen</t>
  </si>
  <si>
    <t>Diakonisches Werk Freiburg - Arbeitslosentreff Goethe II</t>
  </si>
  <si>
    <t>13.42</t>
  </si>
  <si>
    <t>Dreisam Sozialmedizinische Pflegebetriebe
gGmbH - Projekt PIOS</t>
  </si>
  <si>
    <t>Haus der Begegnung Landwasser - Sozialberatung</t>
  </si>
  <si>
    <t>13.54</t>
  </si>
  <si>
    <t>K.I.O.S.K. Rieselfeld - Stadtteiltreff Rieselfeld</t>
  </si>
  <si>
    <t>13.55</t>
  </si>
  <si>
    <t>Korczak-Haus-Freiburg e.V.</t>
  </si>
  <si>
    <t>13.60</t>
  </si>
  <si>
    <t>Nachbarschaftswerk e.V. - Lernen im Quartier</t>
  </si>
  <si>
    <t>13.62</t>
  </si>
  <si>
    <t xml:space="preserve">Nachbarschaftswerk e.V. - Sozialberatung Haslach
</t>
  </si>
  <si>
    <t>13.61</t>
  </si>
  <si>
    <t>Nachbarschaftswerk e.V. - Sozialberatung Weingarten</t>
  </si>
  <si>
    <t>13.120</t>
  </si>
  <si>
    <t>Psych. Krebsberatungsstelle Uniklinik Freiburg</t>
  </si>
  <si>
    <t>13.84</t>
  </si>
  <si>
    <t>Rosa Hilfe e.V.</t>
  </si>
  <si>
    <t>samt &amp; sonders e.V.</t>
  </si>
  <si>
    <t>Sicheres Freiburg - Verein zur Förderung der Kriminalitätsverhütung e.V. - Fördertopf legale und illegale Graffiti</t>
  </si>
  <si>
    <t>Sicheres Freiburg - Verein zur Förderung der Kriminalitätsverhütung e.V.</t>
  </si>
  <si>
    <t>13.96</t>
  </si>
  <si>
    <t>Vereinigung Freiburger Sozialarbeit Kleiderladen, Sach- u. Personalkosten</t>
  </si>
  <si>
    <t>13.98</t>
  </si>
  <si>
    <t>Zentrum für Autismus-Kompetenz Südbaden</t>
  </si>
  <si>
    <t>PG1220-18 Ordnungswesen - Personalaufwendungen</t>
  </si>
  <si>
    <t>14.4</t>
  </si>
  <si>
    <t>Bildung für alle e.V. - Sprachunterricht &amp; Kinderbetreuung*</t>
  </si>
  <si>
    <t>14.21</t>
  </si>
  <si>
    <t>FAIRburg e.V.</t>
  </si>
  <si>
    <t>14.30</t>
  </si>
  <si>
    <t>ProFamilia - Netzwerk für Gleichbehandlung und Antidiskriminierungsberatung</t>
  </si>
  <si>
    <t>14.33</t>
  </si>
  <si>
    <t>Zusammen leben e.V.</t>
  </si>
  <si>
    <t>Diakonisches Werk Freiburg - Fachber. FreiJa - gg Menschenhandel</t>
  </si>
  <si>
    <t>Roma Büro Freiburg e.V.</t>
  </si>
  <si>
    <t>Sozialdienst muslimischer Frauen - SmF e.V.</t>
  </si>
  <si>
    <t>Step Stiftung - Kick für soziale Entwicklung</t>
  </si>
  <si>
    <t>Medinetz</t>
  </si>
  <si>
    <t>Eine Stadt für alle</t>
  </si>
  <si>
    <t>173.490</t>
  </si>
  <si>
    <t xml:space="preserve">Das ArTik ist für die Freiburger Jugend eine wichtige Anlaufstelle. Um den Bedarfen gerade in Bezug auf Räumlichkeiten gerecht zu werden, muss das ArTik sich weiterentwickeln und räumlich erweitern. Dafür brauchen sie einen erhöhten Zuschuss. </t>
  </si>
  <si>
    <t xml:space="preserve">Fluss e.V. leistet wertvolle Bildungsarbeit zu den Themen Geschlecht und sexuelle Orientierung. Um das bestehende Angebot weiterzuentwickeln und insbesondere die Beratung rund um Coming-out, Gesundheit, Krisen, Beziehungsfragen, Kinderwunsch, Regenbogenfamilien, Diskriminierung, Fragen von Migranten_innen und queer als Asylgrund und Fragen von Trans*Personen und deren Angehörige auszubauen, benötigt Fluss e.V. größere Büroräume. </t>
  </si>
  <si>
    <t xml:space="preserve">Jugendsozialarbeit an Schulen ist wichtig und sollte an allen Freiburger Schulen etabliert werden. Auch SBBZs benötigen die Unterstützung von Jugendsozialarbeitern, um die Schülerinnen und Schülern adäquat zu betreuen. Mit der Erhöhung des Postens möchten wir den Ausbau der Jugendsozialarbeit an Schulen weiter vorantreiben. </t>
  </si>
  <si>
    <t>Kindern und Jugendlichen sowie deren Eltern eine Anlaufstelle in Weingarten zu schaffen, ist das Ziel der Spieloffensive. Um das bestehende Angebot aufrechtzuerhalten und auszuweiten, braucht die Spieloffensive höhere Zuschüsse.</t>
  </si>
  <si>
    <t xml:space="preserve">Mehr Kinder und Jugendliche in Weingarten nutzen das Angebot des Jugendzentrums. Um das breite und qualitative Angebot trotz der gestiegenen Nachfrage aufrechterhalten zu können, benötigt das Jugendzentrum mehr Personal. </t>
  </si>
  <si>
    <t xml:space="preserve">Mit dem ab 2021 um eine halbe pädagogische Stelle erweiterten Förderantrag will das Mütterzentrum Klara die Arbeit für unsere Projekte im Rahmen der Bundesprogramme "Starke Netzwerke für geflüchtete Familien" und "Kita Einstieg - Brücken bauen, die zugewanderte Familien früh an unser Bildungssystem heranführen soll, weiterführen. Neben den neuen entwickelten offenen Angeboten für Freiburger Familien soll auch ein mobiles Familienbüro geschaffen werden. </t>
  </si>
  <si>
    <t>Die Frühen Hilfen der AWO benötigen zusätzliches Personal und müssen gleichzeitig erhöhte Mietkosten sowie Sachkosten begleichen. Damit sie ihre wertvolle Arbeit fortsetzen können, benötigen sie deswegen einen erhöhten Zuschuss.</t>
  </si>
  <si>
    <t xml:space="preserve">Der kulturelle Austausch und die Bildungsarbeit stellen einen Schwerpunkt dar. Projekte werden initiiert die über reine musikalische Arbeit hinausgehen und bieten zahlreiche Anknüpfungspunkte für die Bildungsarbeit mit Kinder, Jugendlichen und Erwachsenen. Eine Grundfinanzierung kultureller Projekte und eine unterstützende Honorarkraft im Projektmanagement samt Bürokosten sind dazu notwendig. Die Erhöhung des Zuschusses soll dieses gewährleisten und ist daher unerlässlich. </t>
  </si>
  <si>
    <t>Erster Erhöhungsantrag nach 10 Jahren institutioneller Förderung. Einzige freie Opernorganisation in BW mit diesem Profil. Braucht diese Erhöhung um damit die Landesförderung im DHH 22/23 akquirieren zu können und zusätzlich eine Stelle für GF und Akquisition. Die Erhöhung ist existenziell.</t>
  </si>
  <si>
    <t>Die Alemannische Bühne existiert bereits seit über 95 Jahren! Das Amateurtheater, einzig in seiner Art, fällt in der Freiburger Kulturlandschaft eine große Bedeutung in der Erhaltung und der Verbreitung der alemannischen Sprache zu. Da in den letzten Jahren die Zuschauerzahlen rückläufig waren, sind neue Formate geplant. Um diese einzigartige Tradition dadurch aufrecht zu erhalten, bedarf es einer Förderung durch die Stadt.</t>
  </si>
  <si>
    <t xml:space="preserve">Die Alemannische Bühne existiert bereits seit über 95 Jahren! Das Amateurtheater, einzig in seiner Art, fällt in der Freiburger Kulturlandschaft eine große Bedeutung in der Erhaltung und der Verbreitung der alemannischen Sprache zu. Da in den letzten Jahren die Zuschauerzahlen rückläufig waren, sind neue Formate geplant. Um diese einzigartige Tradition dadurch aufrecht zu erhalten, bedarf es einer Förderung durch die Stadt </t>
  </si>
  <si>
    <t xml:space="preserve">Schwerpunkte sind kulturelle Bildungsangebote, Produktionen und Projekte mit Kindern und Jugendlichen, häufig in Kooperationen mit Schulen und Jugendhilfeeinrichtungen. Durch den Erwerb eines 1000m² großen Gebäudes wurde zusätzlich dem Mangel an geeigneten Räumlichkeiten für Kulturschaffende in Freiburg Rechnung getragen. Für eine nachhaltige Organisations- und Infrastruktur bedarf es einer finanziellen und personellen Sicherheit in Form einer Institutionellen Förderung  </t>
  </si>
  <si>
    <t xml:space="preserve">Seit 10 Jahren nicht mehr wegzudenkende Institution der Freiburger alternativen kulturellen Szene. Die sehr gut besuchten Veranstaltungen und stetig wachsenden Mitgliederzahlen, zeigen den Bedarf dieses Clubs. Die Zuschusserhöhung soll dazu dienen, die vier Mini-Job-Stellen angemessen zu entlohnen und kulturell wertvolle Projekte zu finanzieren </t>
  </si>
  <si>
    <t>Der Verein fördert die Erzählkunst und -Kultur und dessen Verankerung in der Gesellschaft. In 2022 soll ein Festival für Erzählkunst stattfinden, was den erhöhten Betrag für 2022 erklärt. Eine institutionelle Förderung durch die Stadt ist zudem Voraussetzung für eine Co-Förderung aus Landesmitteln des MWK. Eine Förderung ist existentiell für den Fortbestand des Vereins.</t>
  </si>
  <si>
    <t>Die Community Oper sieht sich als Schnittstelle der Kunst und Musiktheatervermittlung. Die Zuschuss Erhöhung kommt zustande durch die Eigenmittel,  die der Verein bei Projektanträgen leisten muss. Meist sind dies zwischen 10 und 20 Prozent der Gesamtsumme. Da eine Produktion ca. 60.000 Euro kostet, fließt die Zuschuss Erhöhung direkt in die Umsetzung von teilhabeorientierten Opernprojekten im Stadtraum.</t>
  </si>
  <si>
    <t>Durch eine Aufführung des Klassenzimmertheaters kommen Schüler*innen mit Theater an sich und dessen Wirkungen in Berührung, wozu viele Kinder und Jugendliche ansonsten keine Gelegenheit hätten. Diese pädagogisch wertvolle Arbeit, gilt es zu erhalten. Um die immer umfangreicher werdenden Öffentlichkeits- und Akquise-Arbeiten zu bewältigen, wird dringend ein Büroraum, der zugleich als Proberaum genutzt werden soll, sowie eine Honorarkraft, benötigt. Die Förderung soll zu diesem Zweck dienen.</t>
  </si>
  <si>
    <t>PAKT e.V. arbeitet seit 2003 im Bereich der kulturellen Bildung in Freiburg mit dem Schwerpunkt Kunst und Kultur zu vereinen. Kooperationen gibt es hier mit Grund- und Gemeinschaftsschulen. Besonders hervorzuheben ist dabei die umfangreiche und wertvolle Arbeit mit Kindern und Jugendlichen aus den Flüchtlingswohnheimen im Osten der Stadt und schwerstbehinderten Kindern. Diese Wertwollte Arbeit der Integrationsförderung gilt es nun zu erhalten. Zur Existenzsicherung ist es zwingend notwendig, den Verein in eine institutionellen Förderung zu überführen. Mit der Förderung soll eine Teilzeitstelle und zwei 450 Euro Stellen geschaffen werden</t>
  </si>
  <si>
    <t>In den 30 Jahren seit seiner Gründung findet der Jazzchor Freiburg weltweite Beachtung. Die vielfachen Auszeichnungen zeugen von einer hohen Professionalität. Die Zuschusserhöhung soll in die Finanzierung von drei Honorarkräften fließen, die sich um die künstlerischen und organisatorischen Tätigkeiten kümmern die zum Weiterführen der national/ internationalen Konzerttätigkeit unerlässlich sind.</t>
  </si>
  <si>
    <t>12.30</t>
  </si>
  <si>
    <t>Jazzchor Freiburg e.V.</t>
  </si>
  <si>
    <t>12.66</t>
  </si>
  <si>
    <t>Der Einmalige Zuschuss soll zur nachhaltigen Sanierung der Räumlichkeiten des Produktionszentrums in der Lokhalle dienen um es ganzjährig nutzbar zu machen. Damit wird ein Raum geschaffen, den Gruppen oder kulturelle Gruppen, die Bedarf an Werkstätten und/ oder Proberäumlichkeiten haben, nutzen können und würde somit den chronischen Raumbedarf in Freiburg reduzieren. Der Zuschuss ist Voraussetzung zur Akquise von Fördergeldern von Bund und Land. Ohne den Freiburger Anteil würden die übrigen 75% aber nicht beantragt werden können</t>
  </si>
  <si>
    <t>PanOPTIKUM</t>
  </si>
  <si>
    <t>Augustinermuseum</t>
  </si>
  <si>
    <t>6</t>
  </si>
  <si>
    <t xml:space="preserve">Bereits im Sommer 2018 hat der Gemeinderat ein NS-Dokumentationszentrum  für die NS-Zeit in Freiburg beschlossen.  Inzwischen ist das Rotteckhaus erworben, eine neue Leiterin gewählt, die Konzeption weit fortgeschritten. Ein weiterer Aufschub  wird der Bedeutung dieses Hauses als Informations- und Lernort, als Ort des Gedenkens und der Mahnung nicht gerecht. Eine Priorisierung des NS-Dokuzentrums  ist gleichzeitig eine deutliche Antwort an den erstarkenden Rechtsradikalismus auch in unserer Region. </t>
  </si>
  <si>
    <t>7</t>
  </si>
  <si>
    <t>7.1</t>
  </si>
  <si>
    <t>Ernährungsrat</t>
  </si>
  <si>
    <t>-45000</t>
  </si>
  <si>
    <t>-25000</t>
  </si>
  <si>
    <t>Erhöhung soll vermehrtem Aufgabenumfang der Geschäftsstelle Rechnung tragen. Der Ernährungsrat stellt mit seiner Arbeit u.a. sicher, dass möglichst viele Menschen Zugang zu nachhaltig produzierten Lebensmitteln erhalten und erarbeitet eine Ernährungsstrategie. Er fokussiert sich dabei auf Klimaschutz, Stärkung regionaler Wirtschaftskreisläufe und Bildungsarbeit.</t>
  </si>
  <si>
    <t>Zuschuss an Carsharing-Anbieter (Verlustabdeckung)</t>
  </si>
  <si>
    <t>PG 5490-25 Toilette im Stühlinger Park</t>
  </si>
  <si>
    <t>Ansatz 2021 und Ansatz 2022 jeweils mit Sperrvermerk - Der Stühlinger Park gehört zur erweiterten Innenstadt und hat eine bestehende Toilettenanlage vorzuweisen. Um die Aufenthaltsqualität nachhaltig zu verbessern, soll diese Toilette dauerhaft geöffnet werden. Hierfür werden die veranschlagten Betriebskosten bereitgestellt.</t>
  </si>
  <si>
    <t>Ausbau von Bushaltestellen in Randlagen</t>
  </si>
  <si>
    <t>9</t>
  </si>
  <si>
    <t>Radverkehrsanlagen</t>
  </si>
  <si>
    <t>Verkherssicherungsmaßnahmen für zu Fuß Gehende</t>
  </si>
  <si>
    <t>Straßenerneuerungsmaßnahmen</t>
  </si>
  <si>
    <t>DS 20/262</t>
  </si>
  <si>
    <t>Das Erlernen der Landessprache ist eine der wichtigsten Voraussetzungen für volle gesellschaftliche Teilhabe. Bildung für alle organisiert ehrenamtliche Sprachkurse für 250 Teilnehmende, hat aber auch eine Warteliste von über 200 Menschen. Um diese zu verringern ist eine Erhöhung des Zuschusses notwendig. Zusätzlich erweist sich begleitende Kinderbetreuung als zentral, um vermehrt Frauen* den Zugang zu ermöglichen.</t>
  </si>
  <si>
    <t>Ab einer kommunalen Förderung von 40.000€ würde das Netzwerk für Gleichbehandlung und Antidiskriminierungsberatung eine substanzielle Komplementärfinanzierung durch Land erhalten. Weiterhin wäre es dann möglich eine Zusatzförderung auf Grund der erhöhten Beratungszahlen beim Land zu beantragen.</t>
  </si>
  <si>
    <t>Durch den Wegfall der Bundesfinanzierung ab 2022 wäre das Projekt gänzlich unfinanziert. Da das Projekt Frauen* erreicht, die aus verschiedenen Gründen andere Hilfsangebote nicht erreichen, ist das Projekt nicht verzichtbar und eine Anschlussfinanzierung notwendig.</t>
  </si>
  <si>
    <t xml:space="preserve">Roma und Sinti gehören zu den größten und am stärksten stigmatisierten und diskriminierten europäischen Minderheiten. Als einziges spezifisches Angebot für und aus der Community in Freiburg leistet das Roma Büro wichtige Arbeit für die gesellschaftliche Teilhabe. Für die Fortführung und den Ausbau dieser Arbeit ist eine Basisfinanzierung durch die Stadt notwendig. </t>
  </si>
  <si>
    <t>FreiJa berät und begleitet Betroffene von Menschenhandel zum Zwecke der sexuellen Ausbeutung, Frauen* mit sexualisierten Gewalterfahrungen im Prostituionsmilieu und Betroffene von Menschenhandel im Asylverfahren. Die stetig steigenden Beratungszahlen machen eine kommunale Unterstützung notwendig.</t>
  </si>
  <si>
    <t>Die step stiftung hat Angebote zur Förderung der Integration in Peergroups, Schulen, Sportvereinen und Quartieren, Förderung der Mobilität und Förderung der Partizipation aufgebaut und kontinuierlich mit Stiftungs- und Drittmitteln ausgeweitet. Die Qualität und der Erfolg der langjährig durchgeführten Projekte haben zu deren Etablierung als Teil einer Regelstruktur an der Schnittstelle von Integrationsarbeit, Kinder- und Jugendhilfe und Sport geführt, die jetzt nicht mehr allein mit Projektmitteln aufrechterhalten werden kann.</t>
  </si>
  <si>
    <t>Zuschuss für die Durchführung des internationalen Deutschlandpokals, der als drittgrößte Rollkunstlaufveranstaltung der Welt jährlich ca. 250 Läufer*innen aus 20 Nationen nach Freiburg führt.</t>
  </si>
  <si>
    <t>Kosten für den Einsatz von Gebärdensprachdolmetscher*innen bei Mitgliederversammlungen des z.B. Sportkreises Freiburg, Sportkeglerverbands Südbaden oder Südbadischen Fussballverbands.</t>
  </si>
  <si>
    <t>Es handelt sich um ein wichtiges Projekt zur Förderung von arbeitslosen Menschen, die in Strafhaft gewesen sind und durch oftmals multiple soziale und gesundheitliche Belastungen große Probleme haben, auf dem ersten Arbeitsmarkt eine Beschäftigung zu finden.</t>
  </si>
  <si>
    <t>Das im Aufbau befindliche Projekt ist das einzige Angebot dieser Art im Stadtgebiet Freiburg und in den angrenzenden Landkreisen. Verhandlungen mit dem Landkreis Breisgau-Hochschwarzwald über eine finanzielle Förderung blieben bislang ergebnislos. Teilnehmer*innen aus dem Landkreis sollen aber nicht ausgeschlossen werden, sondern Grundlage zur Fortführung der Verhandlungen mit dem Landkreis sein.</t>
  </si>
  <si>
    <t xml:space="preserve">Das erfolgreiche Projekt zur pflegerischen und medizinischen Versorgung von suchterkrankten und / oder obdachlosen Menschen in der Stadt soll weiter ausgebaut werden, um noch mehr Menschen, die unter katastrophalen Umständen leben, helfen zu können. Durch das immer größer werdende Netzwerk., kann PIOS noch mehr Menschen erreichen die dringend medizinische Hilfe benötigen. </t>
  </si>
  <si>
    <t>Die Trennung von Quartiersarbeit und Glashaus führt ab 2020 zu fehlenden Personalressourcen infolge zu gering bemessener Zuschüsse. Ohne Anpassung der Personalkosten wird es schwer werden, die vielfältigen Kooperationen im Glashaus zu erhalten.</t>
  </si>
  <si>
    <t>Zuschüsse der Stadt für den familienentlastenden Dienst sind seit 2011 unverändert geblieben, der Leistungsumfang und die Kosten jedoch erheblich gestiegen. Sollte der künftige städtische Zuschuss größer sein als der Komplementärzuschuss Familienentlastende Dienste des Landes, ist es möglich einen Zuschuss von Land und Pflegekassen zur Förderung von USTA zu beantragen.</t>
  </si>
  <si>
    <t>Erhöhung der Personal- und Sachmittel des Projekts "Lernen im Quartier" für die Arbeit mit Kindern, Jugendlichen und Familien in Weingarten-West. Seine immense Bedeutung kommt dem Projekt nicht zuletzt durch die sozialkulturelle Arbeit mit jugendlichen Sinti in der Sintisiedlung zu.</t>
  </si>
  <si>
    <t>Durch steigende Bedarfe notwendige Erhöhungen der Kapazitäten für Einzel-, Paar- und Familienberatungen, psychosoziale Beratung, Kriseninterventionen, Sozialberatung, offene Sprechstunden, Hausbesuche und stadtteilbezogene Veranstaltungen.</t>
  </si>
  <si>
    <t xml:space="preserve">Durch zusätzliche Mittel soll auf das bisher Erreichte aufgebaut werden. Konkret sollen die erhöhten Zuschüsse für den Ausbau der Beratung (Honorarkraft), die Verwaltung (450€ Stelle) sowie die engere Begleitung der Jugendgruppe (pädagogisches Personal) eingesetzt werden. </t>
  </si>
  <si>
    <t>Der Kleiderladen hat mit durchschnittlich 10.000 Nutzer*innen pro Jahr eine herausragende Bedeutung für die kostenlose Versorgung von Menschen mit keinem bzw. geringem Einkommen mit Kleidung, Schuhen, Bettwäsche und anderen Dingen des täglichen Bedarfs. Die Ausgabe an Kleidungsstücken hat sich in vier Jahren von 80.000 Stück auf 260.000 Stück pro Jahr mehr als verdreifacht. Dieser Anstieg kann nur durch die Erhöhung der Stellenanteile der Beschäftigten im Lager und an der Ausgabe bewältigt werden. (Inklusive Punkt 13.95)</t>
  </si>
  <si>
    <t>Aktuell ist die dauerhafte Finanzierung der Krebsberatungsstelle ungewiss. Eine bundesweite Regelfinanzierung für Krebsberatungsstellen ist bis heute nicht zustande gekommen. Übergangsweise wird die KBS zurzeit vom Tumorzentrum finanziert, das das Jahresbudget von 470.000 Euro aber dauerhaft nicht aufbringen kann.</t>
  </si>
  <si>
    <t>Den größten negativen Einfluss auf das Sicherheitsgefühl in Freiburg hat die Furcht vor sexualisierter Gewalt. Im Gegensatz zur in diesem Bereich weitestgehend effektlosen Sicherheitspartnerschaft begegnet der Verein dem Bedarf nach mehr Sicherheit im Nachtleben durch das Verankern von Awareness-Strukturen in Freiburger Clubs. Dafür werden individuelle Sicherheitskonzepte erarbeitet, lokale Awareness-Teams aufgebaut und Schulungen von Personal, Kulturschaffenden und Clubbesitzenden durchgeführt. Ziel der breiten Arbeit des Vereins ist es gewalt- und diskriminierungsfreiere Räume zu schaffen. Durch das Einbeziehen des Gemeinwesens entsteht ein Umdenken hin zu einer kollektiven Verantwortungsübernahme.
Die beantragten Mittel werden benötigt, um die Arbeit des Vereins zu verstetigen und auszuweiten. Somit lässt sich ein echter Beitrag zur Sicherheit in Freiburg leisten.</t>
  </si>
  <si>
    <t>Ein Termin für Sozialberatung im Quartiersbüro in der Woche ist zu wenig, um die Bedarfe im Quartier zu decken und muss ausgeweitet werden. Ebenso sinnvoll wäre das Angebot von Terminen auch in den Gemeinschaftsräumen der Wirthstraße.</t>
  </si>
  <si>
    <t>Die Zuschüsse an Privatschulen stellen eine freiwillige Leistung der Stadt Freiburg dar. Die Finanzierung läuft über Bundes- und Landeszuschüsse sowie die eigenen Beiträge zur Deckung der Kosten. Aufgrund der aktuellen Haushaltslage beantragen wir den Zuschuss an Privatschulen zu streichen.</t>
  </si>
  <si>
    <t>Multicore: 2021 + 30.000 € für techn. Infrastruktur zur Ausstattung der Karlsruher Straße. + 15.000 € mit Sperrvermerk für Personal, Miete + NK abhängig von der Eröffnung. 2022: + 45 T€ Personal, Miete, NK</t>
  </si>
  <si>
    <t>RDL: Zuschusserhöhung für steigende Mietkosten durch notwendige Raumerweiterung. Die Jahresmiete für den zusätzlichen Raum von ca. 60 qm beträgt 6.000 Euro. Insgesamt würde RDL dann jährlich ca. 17.500 Euro Miete zahlen.</t>
  </si>
  <si>
    <t xml:space="preserve">Tanz GuG: für Tanzpakt II weitere 3 Jahre lang ab Mitte 21 zur Weiterentwicklung der Tanzsparte. Bedarf 105 T€ p.a. zur Komplementärfinanzierung Land + Bund. Gesamtvolumen: 780 T€ bis Mitte 2024 </t>
  </si>
  <si>
    <t>Mit einer Verdoppelung des sehr geringen Zuschusses sollen mehr bzw. Projekte größeren Umfangs zur Aufarbeitung des NS gefördert werden</t>
  </si>
  <si>
    <t xml:space="preserve">Mit dem Wechsel in den Haushalt „Kulturelle Bildung“ muss auch das Materialbudget über 15.000 Euro und die Unterhaltskosten für die Projektwerkstatt über 10.000 Euro übernommen werden, damit die Qualität der Arbeit aufrecht erhalten werden kann. Die 10 Schulen in Haslach, Weingarten, Brühl und Landwasser kommen lediglich für die Honorare der Kunstpädagog*innen auf. </t>
  </si>
  <si>
    <t xml:space="preserve">Durch den Wegfall des E-Werks als Kooperationspartner braucht es neue organisatorische und räumliche Lösungen, aber auch eine Kompensation des finanziellen Ausfalls in Höhe von 10 T€ </t>
  </si>
  <si>
    <t>Schwere(s)Los! Die Räume im Kleineschholz werden zunehmend mehr zu einem soziokulturellen Zentrum mit inklusiven kunsttherapeutischen und digitalen Angeboten für Bewohnerinnen des Stadtteils, für wohnungslose, geflüchtete und psychisch kranke Menschen. Die professionelle Struktur muss dafür verbessert werden.</t>
  </si>
  <si>
    <t>Das auf Initiative der Stadt und Universität gegründete Zwetajewa-Zentrum entfaltet ungeachtet seiner bescheidenen institutionellen Förderung alljährlich ein vielfältiges Kultur-Programm „Russland in Freiburg“. 2021 eine Dostojewski-Ausstellung in der UB und ein internat. Tschechow-Festival in Koop. mit dem Theater. 2022 erneut Russische Kulturtage in Koop. mit russischen Institutionen wie Tretjakow-Galerie etc. Nationale und internationale Kooperationen werden weiter ausgebaut, neue Formate entwickelt. Eine personelle Aufstockung ist notwendig und die Zuschusserhöhung das dafür notwendige Minimum.</t>
  </si>
  <si>
    <t>Investitionszuschuss von je 20 T€ p.a. zum Abschluss des Ausbaus im OG des Farrenstall und der Sicherstellung der Brandschutzauflagen. Dazu wird künftig ein jährlicher Betriebskostenzuschuss in Höhe von 10 T€ für den Unterhalt der Begegnungs- und Veranstaltungsstätte benötigt.</t>
  </si>
  <si>
    <t>Wendepunkt: + 17.900 p.a. zur Sicherstellung der Mietkosten. Die Beratungsstelle muss bisher 50 % ihrer Ausgaben durch Spenden, Drittmittel und Einnahmen aus Fortbildungen decken. Der städt. Zuschuss beträgt nur 45 % der Ausgaben, deutlich zu niedrig und verbunden mit zu hohem Risiko der Unterdeckung. Zudem steigen die Mietkosten ab 2021 aufgrund höheren Raumbedarfs</t>
  </si>
  <si>
    <t>Wildwasser. Die Fallzahlen sind seit 2017 um 80 % gestiegen und auf diesem hohen Niveau konstant. Kein Wunder, angesichts der krassen und aufsehenerregenden Missbrauchs-skandale (Staufen etc.) und der damit verbundenen Re-Traumatisierung von Opfern. Die Zuschusserhöhung von 22 T€ wird für eine Aufstockung der Arbeitskapazität um 30 % benötigt.</t>
  </si>
  <si>
    <t>12.37</t>
  </si>
  <si>
    <t>Das openair Film-, Musik- und Literatur-Festival „Ins Weite“ soll corona-bedingt auch 2021 vom 16.7. bis 22.8. stattfinden, um dem Freiburger Publikum jeden Alters ein anspruchsvolles Kulturprogramm zu bieten, den Künstlerinnen und Künstlern Auftritts- und Einnahmemöglichkeiten und den damit verbundenen Veranstaltungsfirmen und Soloselbständigen Aufträge zu verschaffen. Das letztjährige Budget betrug 137 T€, wovon 50 T€ eine Landesförderung waren, die kein 2. Mal gewährt wird. Antrag: 50.000 in 2021 aus dem Jubiläumsprojekte-Topf.</t>
  </si>
  <si>
    <t>12.63</t>
  </si>
  <si>
    <t>Perspektiven für Kunst – Biennale: 100 T€ mehr in 2021, Deckung aus dem Jubiläumsprojekte-Topf. Das Ziel der Biennale für Freiburg ist es, eine Plattform für zeitgenössische Kunst im öffentlichen Raum zu schaffen, künstlerische Diskurse in Zusammenhang mit gesellschaftspolitischen Fragestellungen zu setzen und durch die Auseinandersetzung mit überregionalen und internationalen Künstler*innen der lokalen Kunstszene neue Impulse zu geben. Dies ist auch im Zusammenhang mit der Schließung der Außenstelle der Karlsruher Akademie der bildenden Künste zu sehen, ein Verlust, der durch dieses neue Format zwar nicht ausgeglichen aber zumindest teilweise kompensiert werden kann.</t>
  </si>
  <si>
    <t>Erhöhung Anwohnerparkausweise in 2022</t>
  </si>
  <si>
    <t>DS 20/240</t>
  </si>
  <si>
    <t>DS 20/115</t>
  </si>
  <si>
    <t>Voruntersuchung Konus-Karte</t>
  </si>
  <si>
    <t>Marketingkonzept Münstermarkt</t>
  </si>
  <si>
    <t>Deckungsvorschlag für Mehrausgaben im THH 26 - Zu erwartenden Fördermittel für Umbau Wiesentalstraße. Förderquote liegt in diesem Bereich laut GuT bei ca. 2/3 der Investitionsumme.</t>
  </si>
  <si>
    <t>Stadtjubiläum  Projketförderung</t>
  </si>
  <si>
    <t>Deckungsvorschlag für THH 12 - Deckungsbeitrag aus Jubiläumsprojekten, die nicht bis 07/21 stattfinden konnten. Übetrag in die Haushaltsjahre 21/22: Für Chorstadt Freiburg 35000 Euro, für Fabrik/Lichtkustfestival 115000 Euro, für Festival 2021 "Ins Weite" 50000 Euro, für Biennale 2021 100000 Euro</t>
  </si>
  <si>
    <t>Deckungsvorschlag für THH 12 - Streckung der Sanierung als Deckungsbeitrag für die Fortschreibung der Dynamisierung der Kulturhaushalts. Mittelverwendung u.a. zur Abfederung Corona-bedingter Unterdeckungen und Existenzbedrohungen von Kunst- und Kulturinstituationen und Einrichtungen aller Sparten. Zu den bisherigen Baukosten von 72 Mio. kommen zusätzliche Projektkosten in Höhe von 16,56 Mio. €. Mit dem verbleibenden Ansatz kann 2020 die Gebäudehülle geschlossen werden. Mit der im Hinblick auf andere dringende Investitionsmaßnahmen erforderlichen Kürzung muss der Abschluss der Bauarbeiten nach 2024 verschoben werden.</t>
  </si>
  <si>
    <t>Einnahmen aus Zweitwohnungssteuer</t>
  </si>
  <si>
    <t>Deckungsvorschlag für u.a. Zuschuss Carsharing in den Ortschaften und wetterfester Ausbau von Bushaltestellen in Randlagen</t>
  </si>
  <si>
    <t>Film-, Musik- und Literatur-Festival „Ins Weite“</t>
  </si>
  <si>
    <t>-75000</t>
  </si>
  <si>
    <t>-115000</t>
  </si>
  <si>
    <t>-110000</t>
  </si>
  <si>
    <t>-30.000</t>
  </si>
  <si>
    <t xml:space="preserve">Einmaliger Zuschuss zur Deckung Corona-bedingter Einnahmeausfälle sowie erhöhte Personalkosten aufgrund einer Krankheitsvertretung. </t>
  </si>
  <si>
    <t>Carsharing-Anbieter, die Fahrzeuge in den Ortschaften anbieten, erhalten auf Antrag eine Verlustabdeckung, wenn sich ihre Investitionskosten nicht wirtschaftlich decken lassen. Damit soll erreicht werden, dass Carsharing-Angebote und damit alternative Mobilität im gesamten Stadtgebiet zunehmen verfügbar wird. Deckungsvorschlag: Streichung Konus-Karte und Marketing Münstermarkt.</t>
  </si>
  <si>
    <t>Perspektive für Kunst e.V.</t>
  </si>
  <si>
    <t xml:space="preserve">Deckung durch Mittelübertragung des 900-Jahr-Projekts in 2021 für ein Lichtkunstfestival in 2021 und Zuschuss für ein Folge-Festival in 2022. </t>
  </si>
  <si>
    <t xml:space="preserve">Zu den Angeboten von Goethe II. gehören die Beratung und Begleitung von erwerbslosen Menschen und die offenen und niederschwelligen Angebote des Goethetreffs. Voraussetzung für eine Finanzierung (in Höhe von 50.000 Euro) durch das Land ist eine kommunale Kofinanzierung von 8.000 €. </t>
  </si>
  <si>
    <t>Kita Violett - Diakonie Südwest - Investitionskostenzuschuss</t>
  </si>
  <si>
    <t>Verkehssicherer Umbau Wiesentalstraße</t>
  </si>
  <si>
    <t>10</t>
  </si>
  <si>
    <t>Amt für Liegenschaften und Wohnungswesen - Sonstige ordentliche Aufwendungen</t>
  </si>
  <si>
    <t>Deckungsvorschlag für Mehrausgaben im THH 13 - Die Arbeit des Vereins steht für ein stark ideologisch geprägtes Sicherheitsverständnis. Das hier investierte Geld wäre beispielsweise in Awareness-Projekten deutlich besser angelegt.</t>
  </si>
  <si>
    <t>Deckungsvorschlag für Mehrausgaben im THH 13 - Die Entfernung von Graffitis an privaten Wänden ist keine kommunale Aufgabe und der oft behauptete Zusammenhang zwischen der Sichtbarkeit von Graffiti und Kriminalitätsproblematiken hält einer sozialwissenschaftlichen Überprüfung nicht stand.</t>
  </si>
  <si>
    <t>Haushaltsrelevante Drucksachen</t>
  </si>
  <si>
    <t>Kultur, Bibliothekswesen</t>
  </si>
  <si>
    <t>Die Ausschreibung erfolgte bereits Mitte 2018. Planungsbeginn war Januar 2019, der Ausführungsbeginn war für das 1./2. Quartal 2020 geplant. Der Erweiterungsbau wird  von der Schule dringend benötigt. Der Erweiterungsbau wird von der Schule dringend benötigt um die Sanierungs des Altbaus angehen zu können.</t>
  </si>
  <si>
    <r>
      <rPr>
        <b/>
        <sz val="22"/>
        <color theme="1"/>
        <rFont val="Arial"/>
        <family val="2"/>
      </rPr>
      <t>VE -2.000.000 Euro für 2023</t>
    </r>
    <r>
      <rPr>
        <sz val="22"/>
        <color theme="1"/>
        <rFont val="Arial"/>
        <family val="2"/>
      </rPr>
      <t xml:space="preserve"> - Begründung: Beschlusslage ist, dass das Außenbecken im Westbad gebaut wird. Der Gemeinderat hat dies in seiner Verantwortung gegenüber der Bevölkerung, insbesondere für die  Kinder und Jugendlichen des Freiburger Westens beschlossen. Am 24. Oktober stellte die Verwaltung der BZ gegenüber dar, dass das Außenbecken 2022 eröffnet wird (BZ 24.10.19). Gemeinderat und Verwaltung stehen bei der Bevölkerung des Freiburger Westens im Wort. Im übrigen wird auf das Schreiben der 5 Bürgervereine vom 01.02.21 verwiesen.</t>
    </r>
  </si>
  <si>
    <t>Personal - Stadtentwicklung, Städtebauliche Planung</t>
  </si>
  <si>
    <t>Es ist mit Mehreinnahmen aus der Zweitwohnungssteuer von 50.000 € pro Jahr auszugehen.</t>
  </si>
  <si>
    <t>Zu erwartende Fördermittel für Radwegeausbau (67% Förderquote)</t>
  </si>
  <si>
    <t>Zu erwartende Fördermittel für Umbau Wiesentalstraße (67% Förderquote)</t>
  </si>
  <si>
    <t>Zu erwartende Fördermittel für Maßnahmen für zu Fuß Gehende (67% Förderquote)</t>
  </si>
  <si>
    <t xml:space="preserve">Mittelübertragung des 900-Jahr Projekts „Nacht der Chöre“ nach 2022 als frühestmöglichem Zeitpunkt für ein Chorfest nach der Corona-Krise. 70 T€ sind ergänzend als Drittmittel eingeworben.  </t>
  </si>
  <si>
    <t>5</t>
  </si>
  <si>
    <t>Zusätzliches Personal (4 Stellen) im Bereich Kontrolle des ruhenden Verkehrs. Mit einer Ausweitung der Parkraumbewirtschaftung und strenger stadtweiter Ahndung des Gehwegparkens steigt der Kontrollaufwand für den Vollzugsdienst. Deshalb wollen wir hier vier neue Stellen schaffen um sicherzustellen, dass der Parkraum im gesamten Stadtgebiet kontrolliert wird.</t>
  </si>
  <si>
    <r>
      <t xml:space="preserve">Deckungsvorschlag u.a. für Mehrausgaben im THH 26 - Erhöhung der Anwohnerparkgebühren auf 360 Euro im Jahr im Schnitt, auf Basis eines Modells, dass zum einen </t>
    </r>
    <r>
      <rPr>
        <b/>
        <sz val="22"/>
        <color theme="1"/>
        <rFont val="Arial"/>
        <family val="2"/>
      </rPr>
      <t>soziale Kritierien</t>
    </r>
    <r>
      <rPr>
        <sz val="22"/>
        <color theme="1"/>
        <rFont val="Arial"/>
        <family val="2"/>
      </rPr>
      <t xml:space="preserve"> umfasst, zum anderen die Fahrzeuggröße positiv lenkend berücksichtigt. Dabei sollen insbesondere SUV, Wohnmobile, sowie Zweitfahrzeuge besonders belastet werden. Ein entsprechendes Konzept soll auf Antrag des des GRs von der Verwaltung erarbeitet und vorgelegt werden.</t>
    </r>
  </si>
  <si>
    <t>Deckungsvorschlag für Mehrausgaben im THH 26 - Förderquote liegt in diesem Bereich laut GuT bei ca. 2/3 der Gesamtinvestitionsumme.</t>
  </si>
  <si>
    <t>Allg. Deckungsvorschlag für Maßnahmen im Bereich Mobilität und Klimaschutz</t>
  </si>
  <si>
    <r>
      <rPr>
        <b/>
        <sz val="22"/>
        <color theme="1"/>
        <rFont val="Arial"/>
        <family val="2"/>
      </rPr>
      <t>Gesamtinvestition, inkl Fördermittel von ca. 330.000 Euro</t>
    </r>
    <r>
      <rPr>
        <sz val="22"/>
        <color theme="1"/>
        <rFont val="Arial"/>
        <family val="2"/>
      </rPr>
      <t xml:space="preserve"> - Bezug Haushaltsrelevante Drucksache DS 20/262 - Der verkehrssichere Umbau der Wiesentalstraße zwischen Clara-Immerwahr-und Oltmannstraße soll weiter 2021/2022 vorgesehen werden. Der Ansatz 2021/2022 entspricht der die Kostenannahme für die Umsetzung von rd. 500.000 Euro. Der Abschnitt gehört zu einer der verkehrlichen Hauptachsen und muss sicher gestaltet werden. Auto- und Radverkehrs nehmen hier stark zu und sind nicht gut und sicher getrennt. Laut Aussage des GuT kann mit einer 2/3 Förderung gerechnet werden, so dass Kosten bei der Stadt von effektiv 170.000 Euro bleiben. Die Deckung des Gesamtbetrags erfolgt über Fördermittel.</t>
    </r>
  </si>
  <si>
    <t>Der Kinderabenteuerhof kooperiert mit (Förder-)Schulen und Schulkindbetreuungen aus ganz Freiburg. Die Nachfrage nach inklusiven Angeboten ist enorm. 19.000 Euro für 0,5 Stelle: Damit wird die Professionalisierung der Verwaltung des Gesamtprojekts finanziert, nachdem es bislang ehrenamtlich gemanagt wurde. Des Weiteren war eine 0,4 Stelle für Inklusive Pädagogik bislang 6 Jahre über Aktion Mensch mit 15 T€ finanziert, die ab Juli 21 institutionell gefördert werden muss, um weiterhin Praktika für Jugendliche mit Behinderungen zu ermöglichen. Eine weitere 0,4 Stelle mit 15 T€ für Inklusive Pädagogik in der offenen Arbeit mit behinderten Kindern und Jugendlichen wird in diesem DHH über Aktion Mensch finanziert.</t>
  </si>
  <si>
    <t>-34000</t>
  </si>
  <si>
    <t>Übertragung der Mittel von 950 T€ aus dem letzten DHH und Ausbau der Kita um eine weitere auf insgesamt 2 Gruppen für 25 Kinder u + ü3, Dachsanierung + Erweiterung der Küche im EG. Zusätzlich werden Bundesfördermittel in Höhe von 300 T€ benötigt und beantragt.</t>
  </si>
  <si>
    <t>-2000000</t>
  </si>
  <si>
    <t xml:space="preserve">Der nun 95 Jahre bestehende Verband von Künstlerinnen aller Sparten und von Kunstfördernden präsentiert sich der Öffentlichkeit durch eigene interdisziplinäre Kunstprojekte, Ausstellungen, Atelierbesuche, Lesungen, Konzerte, Performances, um das künstlerische Schaffen von Frauen zu fördern und "vergessene" Werke und Leistungen wieder publik zu machen. Zum andern verfolgt die Gedok das Ziel, dass der Kunst- und Kulturbetrieb geschlechtergerecht gestaltet wird. Mit 8.000 € jährlich soll neben der ehrenamtlichen Arbeit ein hauptamtlicher Stellenanteil für Öffentlichkeitsarbeit, Veranstaltungsorganisation etc. finanziert werden. 12.000 Euro mit Sperrvermerk werden zur Mitfinanzierung von Raummieten benötigt, da die bisher genutzten Locations entfallen. </t>
  </si>
  <si>
    <t>GEDOK</t>
  </si>
  <si>
    <t>-5000</t>
  </si>
  <si>
    <t>-20000</t>
  </si>
  <si>
    <t>-40000</t>
  </si>
  <si>
    <t>Bushaltestellen in Randlagen, die nicht von der Schiffman-AG errichtet werden, werden mit diesen Mittel mit Überdachung und Sitzgelegenheiten ausgestattet. Dazu können in einem Wettberwerb in Zusammenarbeit mit Berufschule und VAG Typenhäuser in Holzbau entwickelt werden. Die Haltestellen, könnten dabei zur Hälfte aus Mitteln von Spender:innen getragen werden. Weiterer Unterhalt und Reinigung liegen beim GuT und der ASF. Deckungsvorsachlag: Streichung Konus-Karte und Marketing Münstermarkt.</t>
  </si>
  <si>
    <t>Zusätzliches Planungspersonal einstellen im Bereich Verkehrsplanung (2 Stellen) zur Umsetzung aller Maßnahmen im Bereich Fuß- und Radmaßnahmen und der Erreichung hoher Förderquoten und deren Nutzbarmachung für Investitionen. Die Verwaltung hat den Auftrag, die Forderungen des Fuß- und Radentscheids umzusetzen und den öffentlichen Raum wird zugunsten des Umweltverbundes zu gestalten. Deshalb brauchen wir mehr Personal im GuT. Insbesondere für Fußverkehrsplanung und Parkraumbewirtschaftung fehlen Planer*innen.</t>
  </si>
  <si>
    <t>Personal Verkehrswesen - Überwachung des ruhenden Verkehrs</t>
  </si>
  <si>
    <t>Zuschusserhöhung begründet sich durch Erweiterung (Personal) des Beratungsangebot aufgrund der enormen Anfragesituation. Die Anzahl von erwachsenen Menschen im Autismus-Spektrum ist weiterhin am steigen und es ist regional die einzige niedrigschwellige Anlaufstelle mit umfassenden Erfahrungen im Bereich Autismus. Um Beratungsangebote zumindest im bisherigen Umfang aufrecht zu erhalten ist eine Erhöhung des Zuschusses unbedingt notwendig.</t>
  </si>
  <si>
    <t>Erhöhung für Ausgaben für Verkehrssicherungsmaßnahmen für zu Fuß Gehende, gemäß der Inhalte des FRE, unter Berücksichtigung des Ergebnisses des Beteiligungshaushalts. Deckung durch Erhöhung der Gebühr für Anwohner:innen-Parken spätestens zum Jahresbeginn 2022 und  Deckung durch zu erwartende Fördermittel in Höhe vom 2/3 der Gesamtinvestitionssumme. Zu erwarten sind hier ca. 1.180.000 Euro Fördermittel.</t>
  </si>
  <si>
    <t>Erhöhung für Ausgaben Radverkehrsanlagen, gemäß der Inhalte des FRE, unter Berücksichtigung des Ergebnisses des Beteiligungshaushalts, und zur Deckung des Umbaus der Wiesentalstraße. Deckung durch Erhöhung der Gebühr für Anwohner:innen-Parken spätestens zum Jahresbeginn 2022 und  Deckung durch zu erwartende Fördermittel in Höhe vom 2/3 der Gesamtinvestitionssumme. Zu erwarten sind hier ca. 3.560.000 Euro Fördermittel.</t>
  </si>
  <si>
    <t>Dachsanierung und Installation von Solaranlagen auf Schuldächern)</t>
  </si>
  <si>
    <t>Deckungsvorschlag für Mehrausgaben im THH 13 - Einsparungen durch die Abschaffung des Vollzugsdiensts der Polizeibehörde. Die Evaluation der Sicherheitspartnerschaft konnte keinen schlüssigen Nutzen des Vollzugsdienstes für die Sicherheit in Freiburg belegen. Freiburg hat kein Ordnungsproblem, daher sind Ausgaben von über zwei Millionen Euro für einen Vollzugsdienst, dessen Aufgabe in der Bekämpfung von Ordnungswidrigkeiten besteht, in keiner Weise gerechtfertigt.</t>
  </si>
  <si>
    <t>8</t>
  </si>
  <si>
    <t>Der Dachverband für Engagierte aus den Bereichen Interkultur und Zivilgesellschaft befähigt Menschen durch Fortbildungen und Beratungen zu allen Fragen rund um Gründung und Optimierung der Vereinsarbeit zum ehrenamtlichen Engagement. Durch den beantragten Zuschuss lässt sich diese Arbeit nachhaltig gewährleisten.</t>
  </si>
  <si>
    <t>Durch den erhöhten Zuschuss soll zusätzlich zu den Bereichen "Garten &amp; Umwelt", "Kunst &amp; Kultur", "Arbeit &amp; Qualifikation" eine 25%-Stelle für den Arbeitsbereich "Essen &amp; Trinken" geschaffen werden. Zusätzlich steigen die Honorarausgaben für die Finanz- und Lohnbuchhaltung.</t>
  </si>
  <si>
    <t>Instandhaltungspauschale für das Theater im Marienbad</t>
  </si>
  <si>
    <t>11</t>
  </si>
  <si>
    <t>12</t>
  </si>
  <si>
    <t>13</t>
  </si>
  <si>
    <t>14</t>
  </si>
  <si>
    <t>15</t>
  </si>
  <si>
    <t>Pauschale Erhöhung der Personalkosten im Bereich Zuschüsse an Dritte (Ergebnishaushalt) um jährlich 2%. Nicht beinhaltet sind in diesem Antrag die Dynamisierung im Kulturbereich und Zuschüsse an die privaten Betreiber*innen von Kindertagesstätten unter Bezugnahme auf DS G-20/262 2.6. Die Belastung für 2021 entspricht ca. 850.000€ und für 2022 ca. 1.600.000€.</t>
  </si>
  <si>
    <t>Nicht erst Corona zeigt, wie essenziell Zugang zu Gesundheitsversorgung für ein Leben in Würde ist. Durch die Einführung eines anonymisierten Behandlungsscheins würden Menschen erstmals diesen Zugang erhalten, die bisher von Gesundheitsversorgung völlig ausgeschlossen sind. Zusätzlich berät und unterstützt Medinetz in den Fällen, in denen dies prinzipiell möglich ist, sehr erfolgreich bei der Rückkehr in die Regelversorgung. Das Medinetz gehört zu den drei erfolgreichsten Anträgen im Beteiligungshaushalt.</t>
  </si>
  <si>
    <t>Das Geburtshaus wird einen wichtigen Beitrag für Breite der Gesundheitsleistungen in Freiburg liefern und benötigt einen einmaligen Investitionskostenzuschuss für die Eröffnung. Das Geburtshaus gehört zu den fünf erfolgreichsten Anträgen im Beteiligungshaushalt.</t>
  </si>
  <si>
    <t>Energetische Sanierungen von Dächern und PV-Anlagen sind ein Schlüsselbeitrag zur Klimawende. Es handelt sich hier zudem um Investitionen in den eigenen Bestand mit nachlaufender Kostendämpfung im Bereich der Wärme- und Energieversorgung. Die Forderung nach aktivem Klimaschutz durch die Stadt, über ihre eigenen Gebäudebestände, ist auch eine Forderungen aus der Bürger*innenschaft und von Fridays für Future.</t>
  </si>
  <si>
    <t>Haushaltssatzung §5</t>
  </si>
  <si>
    <t>2.13</t>
  </si>
  <si>
    <t>Kommunikation &amp; Medien</t>
  </si>
  <si>
    <t>Der Verein leistet einen wertvollen Beitrag im Rahmen der gemeinwohlorientierten Digitalisierungsstrategie der Stadt. Angebote des Vereins im Bereich Medienbildung und -kompetenz, aber auch kulturelle Bildung und Teilhabe werden bei unterschiedlichen Zielgruppen enorm nachgefragt. Geplant ist daher ein notwendiger Ausbau der Medienkompetenzangebote. Der erhöhte Zuschuss soll die Kosten für eine halbe Stelle decken sowie für Miete verwendet werden.</t>
  </si>
  <si>
    <t>-36.300</t>
  </si>
  <si>
    <t>Einführung eines Fördertopfes für Corona-bedingte Sonderbelastungen bei Kultureinrichtungen und Institutionen (inlusive Clubs und Musikspielstätten) über 350.000 Euro, die der Höhe der Dynamisierung der Zuschüsse im Kulturbereich (DS KA21-001) entspricht.</t>
  </si>
  <si>
    <t xml:space="preserve">Ausgleich Defizit aus 2020 (über Corona-Fördertopf in Höhe von 350 T€) und Unterdeckung durch fehlende Einnahmen bis Mitte 21. Personal- und Sachmittel in 22 für Ausbau der Digitalisierung und des Schwerpunkts digitale Kunst, Medien und Videokunst. </t>
  </si>
  <si>
    <t>Die Einstellung von Haushaltsmitteln ist verfrüht. Es steht noch ein Grundsatzbeschluss des Gemeinderats zum Projekt aus und auch ein Beschluss über die Neuordnung der Gewerbeschulen ist vorher notwendig. Auch ist völlig unklar, mit welchen Gesamtkosten bei diesem Projekt zu rechnen ist, wie hoch der Anteil der Stadt wäre und was mit den eingestellten Beträgen konkret geschehen soll.</t>
  </si>
  <si>
    <t>Erhöhung des Hebesatzes für die Gewerbesteuer von 430 v. H. auf 450 v. H. im Haushaltsjahr 2022. Wir erwarten in etwa eine Summe von 9 Mio Euro Mehreinnahmen.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</si>
</sst>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 _€;[Red]\-#,##0\ _€"/>
  </numFmts>
  <fonts count="31" x14ac:knownFonts="1">
    <font>
      <sz val="12"/>
      <color theme="1"/>
      <name val="Arial"/>
      <family val="2"/>
    </font>
    <font>
      <sz val="12"/>
      <color theme="1"/>
      <name val="Arial"/>
      <family val="2"/>
    </font>
    <font>
      <sz val="8"/>
      <color theme="1"/>
      <name val="Arial"/>
      <family val="2"/>
    </font>
    <font>
      <sz val="10"/>
      <color theme="1"/>
      <name val="Arial"/>
      <family val="2"/>
    </font>
    <font>
      <b/>
      <sz val="14"/>
      <color theme="1"/>
      <name val="Arial"/>
      <family val="2"/>
    </font>
    <font>
      <b/>
      <sz val="16"/>
      <color theme="1"/>
      <name val="Arial"/>
      <family val="2"/>
    </font>
    <font>
      <b/>
      <sz val="20"/>
      <color theme="1"/>
      <name val="Arial"/>
      <family val="2"/>
    </font>
    <font>
      <sz val="16"/>
      <color theme="1"/>
      <name val="Arial"/>
      <family val="2"/>
    </font>
    <font>
      <sz val="20"/>
      <color theme="1"/>
      <name val="Arial"/>
      <family val="2"/>
    </font>
    <font>
      <sz val="24"/>
      <color theme="1"/>
      <name val="Arial"/>
      <family val="2"/>
    </font>
    <font>
      <b/>
      <sz val="22"/>
      <color theme="1"/>
      <name val="Arial"/>
      <family val="2"/>
    </font>
    <font>
      <b/>
      <sz val="20"/>
      <color theme="0"/>
      <name val="Arial"/>
      <family val="2"/>
    </font>
    <font>
      <b/>
      <sz val="24"/>
      <color theme="1"/>
      <name val="Arial"/>
      <family val="2"/>
    </font>
    <font>
      <sz val="22"/>
      <color theme="1"/>
      <name val="Arial"/>
      <family val="2"/>
    </font>
    <font>
      <b/>
      <sz val="22"/>
      <color theme="0"/>
      <name val="Arial"/>
      <family val="2"/>
    </font>
    <font>
      <sz val="22"/>
      <color theme="0"/>
      <name val="Arial"/>
      <family val="2"/>
    </font>
    <font>
      <sz val="26"/>
      <color theme="1"/>
      <name val="Arial"/>
      <family val="2"/>
    </font>
    <font>
      <b/>
      <sz val="40"/>
      <color theme="0"/>
      <name val="Arial"/>
      <family val="2"/>
    </font>
    <font>
      <sz val="11"/>
      <color rgb="FF000000"/>
      <name val="Arial"/>
      <family val="2"/>
    </font>
    <font>
      <sz val="11"/>
      <color theme="1"/>
      <name val="Arial"/>
      <family val="2"/>
    </font>
    <font>
      <b/>
      <sz val="11"/>
      <color theme="0"/>
      <name val="Arial"/>
      <family val="2"/>
    </font>
    <font>
      <b/>
      <sz val="11"/>
      <color theme="1"/>
      <name val="Arial"/>
      <family val="2"/>
    </font>
    <font>
      <sz val="11"/>
      <color theme="0"/>
      <name val="Arial"/>
      <family val="2"/>
    </font>
    <font>
      <sz val="22"/>
      <name val="Arial"/>
      <family val="2"/>
    </font>
    <font>
      <sz val="22"/>
      <color rgb="FF7030A0"/>
      <name val="Arial"/>
      <family val="2"/>
    </font>
    <font>
      <sz val="22"/>
      <color rgb="FF1D1C1D"/>
      <name val="Arial"/>
      <family val="2"/>
    </font>
    <font>
      <sz val="12"/>
      <color indexed="8"/>
      <name val="Arial"/>
    </font>
    <font>
      <sz val="20"/>
      <color indexed="8"/>
      <name val="Arial"/>
    </font>
    <font>
      <sz val="22"/>
      <color indexed="8"/>
      <name val="Helvetica"/>
    </font>
    <font>
      <sz val="12"/>
      <color indexed="8"/>
      <name val="Arial"/>
      <family val="2"/>
    </font>
    <font>
      <sz val="8"/>
      <name val="Arial"/>
      <family val="2"/>
    </font>
  </fonts>
  <fills count="10">
    <fill>
      <patternFill patternType="none"/>
    </fill>
    <fill>
      <patternFill patternType="gray125"/>
    </fill>
    <fill>
      <patternFill patternType="solid">
        <fgColor rgb="FF960000"/>
        <bgColor indexed="64"/>
      </patternFill>
    </fill>
    <fill>
      <patternFill patternType="solid">
        <fgColor theme="6" tint="0.39997558519241921"/>
        <bgColor indexed="64"/>
      </patternFill>
    </fill>
    <fill>
      <patternFill patternType="solid">
        <fgColor theme="1"/>
        <bgColor indexed="64"/>
      </patternFill>
    </fill>
    <fill>
      <patternFill patternType="solid">
        <fgColor rgb="FF0070C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
      <patternFill patternType="solid">
        <fgColor rgb="FFFFC000"/>
        <bgColor indexed="64"/>
      </patternFill>
    </fill>
  </fills>
  <borders count="73">
    <border>
      <left/>
      <right/>
      <top/>
      <bottom/>
      <diagonal/>
    </border>
    <border>
      <left/>
      <right/>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bottom/>
      <diagonal/>
    </border>
    <border>
      <left style="thin">
        <color theme="0"/>
      </left>
      <right style="thin">
        <color theme="0"/>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style="medium">
        <color indexed="64"/>
      </bottom>
      <diagonal/>
    </border>
    <border>
      <left style="thin">
        <color theme="0"/>
      </left>
      <right style="thin">
        <color theme="0"/>
      </right>
      <top/>
      <bottom/>
      <diagonal/>
    </border>
    <border>
      <left/>
      <right style="thin">
        <color theme="0"/>
      </right>
      <top style="thin">
        <color theme="0"/>
      </top>
      <bottom style="medium">
        <color indexed="64"/>
      </bottom>
      <diagonal/>
    </border>
    <border>
      <left style="thin">
        <color theme="0"/>
      </left>
      <right style="medium">
        <color indexed="64"/>
      </right>
      <top/>
      <bottom style="thin">
        <color theme="0"/>
      </bottom>
      <diagonal/>
    </border>
    <border>
      <left style="thin">
        <color theme="0"/>
      </left>
      <right style="thin">
        <color theme="0"/>
      </right>
      <top/>
      <bottom style="thin">
        <color theme="0"/>
      </bottom>
      <diagonal/>
    </border>
    <border>
      <left/>
      <right style="thin">
        <color theme="0"/>
      </right>
      <top style="medium">
        <color indexed="64"/>
      </top>
      <bottom/>
      <diagonal/>
    </border>
    <border>
      <left/>
      <right style="thin">
        <color theme="0"/>
      </right>
      <top/>
      <bottom style="thin">
        <color theme="0"/>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style="thin">
        <color theme="0"/>
      </left>
      <right style="thin">
        <color theme="0"/>
      </right>
      <top style="medium">
        <color indexed="64"/>
      </top>
      <bottom/>
      <diagonal/>
    </border>
    <border>
      <left style="medium">
        <color indexed="64"/>
      </left>
      <right style="thin">
        <color theme="0"/>
      </right>
      <top/>
      <bottom/>
      <diagonal/>
    </border>
    <border>
      <left style="thin">
        <color theme="0"/>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medium">
        <color indexed="64"/>
      </top>
      <bottom/>
      <diagonal/>
    </border>
    <border>
      <left style="thin">
        <color theme="0"/>
      </left>
      <right/>
      <top/>
      <bottom/>
      <diagonal/>
    </border>
    <border>
      <left style="thin">
        <color theme="0"/>
      </left>
      <right/>
      <top/>
      <bottom style="thin">
        <color theme="0"/>
      </bottom>
      <diagonal/>
    </border>
    <border>
      <left style="medium">
        <color indexed="64"/>
      </left>
      <right/>
      <top/>
      <bottom/>
      <diagonal/>
    </border>
    <border>
      <left style="thin">
        <color theme="0"/>
      </left>
      <right style="medium">
        <color indexed="64"/>
      </right>
      <top style="thin">
        <color theme="0"/>
      </top>
      <bottom style="medium">
        <color indexed="64"/>
      </bottom>
      <diagonal/>
    </border>
    <border>
      <left style="medium">
        <color indexed="64"/>
      </left>
      <right style="thin">
        <color theme="0"/>
      </right>
      <top style="thin">
        <color theme="0"/>
      </top>
      <bottom style="medium">
        <color indexed="64"/>
      </bottom>
      <diagonal/>
    </border>
    <border>
      <left style="medium">
        <color indexed="64"/>
      </left>
      <right style="thin">
        <color indexed="64"/>
      </right>
      <top style="medium">
        <color indexed="64"/>
      </top>
      <bottom style="thin">
        <color indexed="64"/>
      </bottom>
      <diagonal/>
    </border>
    <border>
      <left style="thin">
        <color theme="0"/>
      </left>
      <right style="medium">
        <color indexed="64"/>
      </right>
      <top style="medium">
        <color indexed="64"/>
      </top>
      <bottom/>
      <diagonal/>
    </border>
    <border>
      <left/>
      <right style="medium">
        <color indexed="64"/>
      </right>
      <top style="thin">
        <color theme="0"/>
      </top>
      <bottom style="medium">
        <color indexed="64"/>
      </bottom>
      <diagonal/>
    </border>
    <border>
      <left style="medium">
        <color indexed="64"/>
      </left>
      <right style="thin">
        <color theme="0"/>
      </right>
      <top/>
      <bottom style="medium">
        <color indexed="64"/>
      </bottom>
      <diagonal/>
    </border>
    <border>
      <left/>
      <right style="thin">
        <color theme="0"/>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style="medium">
        <color indexed="64"/>
      </left>
      <right style="thin">
        <color theme="0"/>
      </right>
      <top style="thin">
        <color theme="0"/>
      </top>
      <bottom/>
      <diagonal/>
    </border>
    <border>
      <left/>
      <right style="thin">
        <color indexed="64"/>
      </right>
      <top style="medium">
        <color theme="1"/>
      </top>
      <bottom style="thin">
        <color indexed="64"/>
      </bottom>
      <diagonal/>
    </border>
    <border>
      <left style="thin">
        <color theme="1"/>
      </left>
      <right style="thin">
        <color theme="1"/>
      </right>
      <top/>
      <bottom style="thin">
        <color theme="1"/>
      </bottom>
      <diagonal/>
    </border>
    <border>
      <left/>
      <right/>
      <top style="medium">
        <color theme="1"/>
      </top>
      <bottom style="medium">
        <color theme="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theme="0"/>
      </left>
      <right style="thin">
        <color theme="0"/>
      </right>
      <top style="medium">
        <color theme="0"/>
      </top>
      <bottom style="thin">
        <color theme="0"/>
      </bottom>
      <diagonal/>
    </border>
    <border>
      <left/>
      <right/>
      <top style="medium">
        <color theme="0"/>
      </top>
      <bottom style="thin">
        <color theme="0"/>
      </bottom>
      <diagonal/>
    </border>
    <border>
      <left style="thin">
        <color theme="0"/>
      </left>
      <right style="thin">
        <color theme="0"/>
      </right>
      <top style="medium">
        <color theme="0"/>
      </top>
      <bottom style="thin">
        <color theme="0"/>
      </bottom>
      <diagonal/>
    </border>
    <border>
      <left/>
      <right style="medium">
        <color theme="0"/>
      </right>
      <top style="medium">
        <color theme="0"/>
      </top>
      <bottom style="thin">
        <color theme="0"/>
      </bottom>
      <diagonal/>
    </border>
    <border>
      <left style="medium">
        <color theme="0"/>
      </left>
      <right style="thin">
        <color theme="0"/>
      </right>
      <top/>
      <bottom style="medium">
        <color indexed="64"/>
      </bottom>
      <diagonal/>
    </border>
    <border>
      <left/>
      <right style="medium">
        <color theme="0"/>
      </right>
      <top/>
      <bottom style="medium">
        <color indexed="64"/>
      </bottom>
      <diagonal/>
    </border>
    <border>
      <left style="medium">
        <color theme="0"/>
      </left>
      <right/>
      <top/>
      <bottom/>
      <diagonal/>
    </border>
    <border>
      <left/>
      <right style="medium">
        <color theme="0"/>
      </right>
      <top/>
      <bottom/>
      <diagonal/>
    </border>
    <border>
      <left style="medium">
        <color theme="0"/>
      </left>
      <right style="thin">
        <color indexed="64"/>
      </right>
      <top/>
      <bottom style="thin">
        <color indexed="64"/>
      </bottom>
      <diagonal/>
    </border>
    <border>
      <left/>
      <right style="medium">
        <color theme="0"/>
      </right>
      <top/>
      <bottom style="thin">
        <color indexed="64"/>
      </bottom>
      <diagonal/>
    </border>
    <border>
      <left style="medium">
        <color theme="0"/>
      </left>
      <right style="thin">
        <color indexed="64"/>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thin">
        <color indexed="64"/>
      </right>
      <top style="thin">
        <color indexed="64"/>
      </top>
      <bottom style="medium">
        <color theme="0"/>
      </bottom>
      <diagonal/>
    </border>
    <border>
      <left/>
      <right/>
      <top style="thin">
        <color indexed="64"/>
      </top>
      <bottom style="medium">
        <color theme="0"/>
      </bottom>
      <diagonal/>
    </border>
    <border>
      <left/>
      <right style="medium">
        <color theme="0"/>
      </right>
      <top style="thin">
        <color indexed="64"/>
      </top>
      <bottom style="medium">
        <color theme="0"/>
      </bottom>
      <diagonal/>
    </border>
    <border>
      <left style="thin">
        <color indexed="64"/>
      </left>
      <right style="thin">
        <color indexed="64"/>
      </right>
      <top style="thin">
        <color indexed="64"/>
      </top>
      <bottom style="medium">
        <color theme="0"/>
      </bottom>
      <diagonal/>
    </border>
    <border>
      <left style="thin">
        <color indexed="64"/>
      </left>
      <right style="thin">
        <color indexed="64"/>
      </right>
      <top style="thin">
        <color indexed="64"/>
      </top>
      <bottom style="thin">
        <color theme="5" tint="0.39997558519241921"/>
      </bottom>
      <diagonal/>
    </border>
    <border>
      <left style="thin">
        <color indexed="8"/>
      </left>
      <right style="thin">
        <color indexed="8"/>
      </right>
      <top style="thin">
        <color indexed="12"/>
      </top>
      <bottom style="thin">
        <color indexed="12"/>
      </bottom>
      <diagonal/>
    </border>
    <border>
      <left style="thin">
        <color indexed="8"/>
      </left>
      <right style="medium">
        <color indexed="8"/>
      </right>
      <top style="thin">
        <color indexed="8"/>
      </top>
      <bottom style="thin">
        <color indexed="12"/>
      </bottom>
      <diagonal/>
    </border>
  </borders>
  <cellStyleXfs count="4">
    <xf numFmtId="0" fontId="0" fillId="0" borderId="0"/>
    <xf numFmtId="164" fontId="1" fillId="0" borderId="0" applyFont="0" applyFill="0" applyBorder="0" applyAlignment="0" applyProtection="0"/>
    <xf numFmtId="0" fontId="26" fillId="0" borderId="0" applyNumberFormat="0" applyFill="0" applyBorder="0" applyProtection="0"/>
    <xf numFmtId="0" fontId="29" fillId="0" borderId="0" applyNumberFormat="0" applyFill="0" applyBorder="0" applyProtection="0"/>
  </cellStyleXfs>
  <cellXfs count="314">
    <xf numFmtId="0" fontId="0" fillId="0" borderId="0" xfId="0"/>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0" fillId="0" borderId="1" xfId="0" applyBorder="1" applyAlignment="1">
      <alignment horizontal="center" vertical="center"/>
    </xf>
    <xf numFmtId="0" fontId="5" fillId="0" borderId="0" xfId="0" applyFont="1" applyAlignment="1">
      <alignment horizontal="center" vertical="center"/>
    </xf>
    <xf numFmtId="0" fontId="0" fillId="0" borderId="0" xfId="0" applyBorder="1" applyAlignment="1">
      <alignment horizontal="center" vertical="center"/>
    </xf>
    <xf numFmtId="0" fontId="5" fillId="3" borderId="0" xfId="0" applyFont="1" applyFill="1" applyAlignment="1">
      <alignment vertical="center"/>
    </xf>
    <xf numFmtId="0" fontId="6" fillId="3" borderId="0" xfId="0" applyFont="1" applyFill="1" applyAlignment="1">
      <alignment horizontal="center" vertical="center"/>
    </xf>
    <xf numFmtId="0" fontId="5" fillId="3" borderId="0" xfId="0" applyFont="1" applyFill="1" applyAlignment="1">
      <alignment horizontal="center" vertical="center"/>
    </xf>
    <xf numFmtId="0" fontId="0" fillId="0" borderId="32" xfId="0"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49" fontId="8" fillId="0" borderId="4" xfId="0" applyNumberFormat="1" applyFont="1" applyBorder="1" applyAlignment="1" applyProtection="1">
      <alignment horizontal="left" vertical="top" wrapText="1"/>
      <protection locked="0"/>
    </xf>
    <xf numFmtId="49" fontId="8" fillId="0" borderId="6" xfId="0" applyNumberFormat="1" applyFont="1" applyBorder="1" applyAlignment="1" applyProtection="1">
      <alignment horizontal="left" vertical="top" wrapText="1"/>
      <protection locked="0"/>
    </xf>
    <xf numFmtId="38" fontId="9" fillId="0" borderId="8" xfId="1" applyNumberFormat="1" applyFont="1" applyFill="1" applyBorder="1" applyAlignment="1" applyProtection="1">
      <alignment horizontal="left" vertical="top"/>
      <protection locked="0"/>
    </xf>
    <xf numFmtId="0" fontId="7" fillId="0" borderId="8" xfId="0" applyFont="1" applyBorder="1" applyAlignment="1" applyProtection="1">
      <alignment horizontal="left" vertical="top" wrapText="1"/>
      <protection locked="0"/>
    </xf>
    <xf numFmtId="0" fontId="7" fillId="0" borderId="7" xfId="0" applyFont="1" applyBorder="1" applyAlignment="1" applyProtection="1">
      <alignment horizontal="left" vertical="top"/>
      <protection locked="0"/>
    </xf>
    <xf numFmtId="0" fontId="7" fillId="0" borderId="0" xfId="0" applyFont="1" applyAlignment="1">
      <alignment horizontal="center" vertical="center"/>
    </xf>
    <xf numFmtId="0" fontId="8" fillId="0" borderId="0" xfId="0" applyFont="1" applyAlignment="1">
      <alignment vertical="center"/>
    </xf>
    <xf numFmtId="0" fontId="7" fillId="0" borderId="6" xfId="0" applyFont="1" applyBorder="1" applyAlignment="1" applyProtection="1">
      <alignment horizontal="left" vertical="top" wrapText="1"/>
      <protection locked="0"/>
    </xf>
    <xf numFmtId="49" fontId="11" fillId="2" borderId="34" xfId="0" applyNumberFormat="1" applyFont="1" applyFill="1" applyBorder="1" applyAlignment="1">
      <alignment horizontal="center" vertical="center" wrapText="1"/>
    </xf>
    <xf numFmtId="49" fontId="11" fillId="2" borderId="18"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16" xfId="0" applyNumberFormat="1" applyFont="1" applyFill="1" applyBorder="1" applyAlignment="1">
      <alignment horizontal="center" vertical="center" wrapText="1"/>
    </xf>
    <xf numFmtId="49" fontId="11" fillId="2" borderId="33" xfId="0" applyNumberFormat="1" applyFont="1" applyFill="1" applyBorder="1" applyAlignment="1">
      <alignment horizontal="center" vertical="center" wrapText="1"/>
    </xf>
    <xf numFmtId="0" fontId="8" fillId="0" borderId="9" xfId="0" applyFont="1" applyBorder="1" applyAlignment="1">
      <alignment horizontal="left" vertical="top"/>
    </xf>
    <xf numFmtId="49" fontId="8" fillId="0" borderId="7" xfId="0" applyNumberFormat="1" applyFont="1" applyBorder="1" applyAlignment="1" applyProtection="1">
      <alignment horizontal="left" vertical="top"/>
      <protection locked="0"/>
    </xf>
    <xf numFmtId="0" fontId="8" fillId="0" borderId="8"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7" xfId="0" applyFont="1" applyBorder="1" applyAlignment="1" applyProtection="1">
      <alignment horizontal="left" vertical="top"/>
      <protection locked="0"/>
    </xf>
    <xf numFmtId="0" fontId="8" fillId="0" borderId="6" xfId="0" applyFont="1" applyBorder="1" applyAlignment="1">
      <alignment horizontal="left" vertical="top"/>
    </xf>
    <xf numFmtId="0" fontId="8" fillId="0" borderId="6" xfId="0" applyFont="1" applyBorder="1" applyAlignment="1" applyProtection="1">
      <alignment horizontal="left" vertical="top" wrapText="1"/>
      <protection locked="0"/>
    </xf>
    <xf numFmtId="0" fontId="15" fillId="2" borderId="36" xfId="0" quotePrefix="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2" xfId="0" quotePrefix="1" applyFont="1" applyFill="1" applyBorder="1" applyAlignment="1">
      <alignment horizontal="center" vertical="center" textRotation="90" wrapText="1"/>
    </xf>
    <xf numFmtId="0" fontId="13" fillId="0" borderId="3" xfId="0" applyFont="1" applyBorder="1" applyAlignment="1" applyProtection="1">
      <alignment horizontal="left" vertical="top"/>
      <protection locked="0"/>
    </xf>
    <xf numFmtId="0" fontId="13" fillId="0" borderId="4" xfId="0" applyFont="1" applyBorder="1" applyAlignment="1" applyProtection="1">
      <alignment horizontal="left" vertical="top" wrapText="1"/>
      <protection locked="0"/>
    </xf>
    <xf numFmtId="49" fontId="13" fillId="0" borderId="4" xfId="0" applyNumberFormat="1"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7" xfId="0" applyFont="1" applyBorder="1" applyAlignment="1" applyProtection="1">
      <alignment horizontal="left" vertical="top"/>
      <protection locked="0"/>
    </xf>
    <xf numFmtId="0" fontId="13" fillId="0" borderId="8" xfId="0" applyFont="1" applyBorder="1" applyAlignment="1" applyProtection="1">
      <alignment horizontal="left" vertical="top" wrapText="1"/>
      <protection locked="0"/>
    </xf>
    <xf numFmtId="49" fontId="13" fillId="0" borderId="6" xfId="0" applyNumberFormat="1"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9" xfId="0" applyFont="1" applyBorder="1" applyAlignment="1">
      <alignment horizontal="left" vertical="top"/>
    </xf>
    <xf numFmtId="38" fontId="16" fillId="0" borderId="4" xfId="1" applyNumberFormat="1" applyFont="1" applyFill="1" applyBorder="1" applyAlignment="1" applyProtection="1">
      <alignment horizontal="left" vertical="top"/>
      <protection locked="0"/>
    </xf>
    <xf numFmtId="38" fontId="16" fillId="0" borderId="8" xfId="1" applyNumberFormat="1" applyFont="1" applyFill="1" applyBorder="1" applyAlignment="1" applyProtection="1">
      <alignment horizontal="left" vertical="top"/>
      <protection locked="0"/>
    </xf>
    <xf numFmtId="38" fontId="16" fillId="0" borderId="3" xfId="1" applyNumberFormat="1" applyFont="1" applyFill="1" applyBorder="1" applyAlignment="1" applyProtection="1">
      <alignment horizontal="left" vertical="top"/>
      <protection locked="0"/>
    </xf>
    <xf numFmtId="49" fontId="13" fillId="0" borderId="9" xfId="0" applyNumberFormat="1" applyFont="1" applyBorder="1" applyAlignment="1" applyProtection="1">
      <alignment horizontal="left" vertical="top" wrapText="1"/>
      <protection locked="0"/>
    </xf>
    <xf numFmtId="49" fontId="14" fillId="2" borderId="44" xfId="0" applyNumberFormat="1" applyFont="1" applyFill="1" applyBorder="1" applyAlignment="1">
      <alignment horizontal="center" vertical="center" wrapText="1"/>
    </xf>
    <xf numFmtId="49" fontId="14" fillId="2" borderId="14" xfId="0" applyNumberFormat="1" applyFont="1" applyFill="1" applyBorder="1" applyAlignment="1">
      <alignment horizontal="center" vertical="center" wrapText="1"/>
    </xf>
    <xf numFmtId="0" fontId="13" fillId="0" borderId="46" xfId="0" applyFont="1" applyBorder="1" applyAlignment="1" applyProtection="1">
      <alignment horizontal="left" vertical="top"/>
      <protection locked="0"/>
    </xf>
    <xf numFmtId="0" fontId="13" fillId="0" borderId="46" xfId="0" applyFont="1" applyBorder="1" applyAlignment="1" applyProtection="1">
      <alignment horizontal="left" vertical="top" wrapText="1"/>
      <protection locked="0"/>
    </xf>
    <xf numFmtId="49" fontId="13" fillId="0" borderId="46" xfId="0" applyNumberFormat="1" applyFont="1" applyBorder="1" applyAlignment="1" applyProtection="1">
      <alignment horizontal="left" vertical="top" wrapText="1"/>
      <protection locked="0"/>
    </xf>
    <xf numFmtId="49" fontId="14" fillId="2" borderId="34" xfId="0" applyNumberFormat="1" applyFont="1" applyFill="1" applyBorder="1" applyAlignment="1">
      <alignment horizontal="center" vertical="center" wrapText="1"/>
    </xf>
    <xf numFmtId="49" fontId="14" fillId="2" borderId="16" xfId="0" applyNumberFormat="1" applyFont="1" applyFill="1" applyBorder="1" applyAlignment="1">
      <alignment horizontal="center" vertical="center" wrapText="1"/>
    </xf>
    <xf numFmtId="49" fontId="14" fillId="2" borderId="18" xfId="0" applyNumberFormat="1" applyFont="1" applyFill="1" applyBorder="1" applyAlignment="1">
      <alignment horizontal="center" vertical="center" wrapText="1"/>
    </xf>
    <xf numFmtId="49" fontId="14" fillId="2" borderId="37"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49" fontId="11" fillId="4" borderId="47" xfId="0" applyNumberFormat="1"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9" xfId="0" quotePrefix="1" applyFont="1" applyFill="1" applyBorder="1" applyAlignment="1">
      <alignment horizontal="center" vertical="center" textRotation="90" wrapText="1"/>
    </xf>
    <xf numFmtId="49" fontId="14" fillId="2" borderId="41" xfId="0" applyNumberFormat="1" applyFont="1" applyFill="1" applyBorder="1" applyAlignment="1">
      <alignment horizontal="center" vertical="center" wrapText="1"/>
    </xf>
    <xf numFmtId="0" fontId="13" fillId="0" borderId="45" xfId="0" applyFont="1" applyBorder="1" applyAlignment="1" applyProtection="1">
      <alignment horizontal="left" vertical="top"/>
      <protection locked="0"/>
    </xf>
    <xf numFmtId="0" fontId="13" fillId="0" borderId="42" xfId="0" applyFont="1" applyBorder="1" applyAlignment="1" applyProtection="1">
      <alignment horizontal="left" vertical="top" wrapText="1"/>
      <protection locked="0"/>
    </xf>
    <xf numFmtId="49" fontId="13" fillId="0" borderId="43" xfId="0" applyNumberFormat="1" applyFont="1" applyBorder="1" applyAlignment="1" applyProtection="1">
      <alignment horizontal="left" vertical="top" wrapText="1"/>
      <protection locked="0"/>
    </xf>
    <xf numFmtId="0" fontId="13" fillId="0" borderId="43" xfId="0" applyFont="1" applyBorder="1" applyAlignment="1" applyProtection="1">
      <alignment horizontal="left" vertical="top" wrapText="1"/>
      <protection locked="0"/>
    </xf>
    <xf numFmtId="38" fontId="16" fillId="0" borderId="42" xfId="1" applyNumberFormat="1" applyFont="1" applyFill="1" applyBorder="1" applyAlignment="1" applyProtection="1">
      <alignment horizontal="left" vertical="top"/>
      <protection locked="0"/>
    </xf>
    <xf numFmtId="49" fontId="13" fillId="0" borderId="42" xfId="0" applyNumberFormat="1" applyFont="1" applyBorder="1" applyAlignment="1" applyProtection="1">
      <alignment horizontal="left" vertical="top" wrapText="1"/>
      <protection locked="0"/>
    </xf>
    <xf numFmtId="0" fontId="13" fillId="0" borderId="43" xfId="0" applyFont="1" applyBorder="1" applyAlignment="1">
      <alignment horizontal="left" vertical="top"/>
    </xf>
    <xf numFmtId="0" fontId="13" fillId="0" borderId="6" xfId="0" applyFont="1" applyBorder="1" applyAlignment="1">
      <alignment horizontal="left" vertical="top"/>
    </xf>
    <xf numFmtId="0" fontId="12" fillId="3" borderId="0" xfId="0" applyFont="1" applyFill="1" applyAlignment="1">
      <alignment vertical="center"/>
    </xf>
    <xf numFmtId="0" fontId="12" fillId="0" borderId="0" xfId="0" applyFont="1" applyAlignment="1">
      <alignment vertical="center"/>
    </xf>
    <xf numFmtId="0" fontId="9" fillId="0" borderId="0" xfId="0" applyFont="1" applyAlignment="1">
      <alignment horizontal="center" vertical="center"/>
    </xf>
    <xf numFmtId="0" fontId="16" fillId="0" borderId="0" xfId="0" applyFont="1" applyAlignment="1">
      <alignment horizontal="center" vertical="center"/>
    </xf>
    <xf numFmtId="0" fontId="15" fillId="2" borderId="12" xfId="0" quotePrefix="1"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quotePrefix="1" applyFont="1" applyAlignment="1">
      <alignment horizontal="center" vertical="center"/>
    </xf>
    <xf numFmtId="0" fontId="5" fillId="6" borderId="51" xfId="0" applyFont="1" applyFill="1" applyBorder="1" applyAlignment="1">
      <alignment vertical="center"/>
    </xf>
    <xf numFmtId="0" fontId="5" fillId="6" borderId="51" xfId="0" applyFont="1" applyFill="1" applyBorder="1" applyAlignment="1">
      <alignment horizontal="center" vertical="center"/>
    </xf>
    <xf numFmtId="0" fontId="8" fillId="0" borderId="52" xfId="0" applyFont="1" applyBorder="1" applyAlignment="1" applyProtection="1">
      <alignment horizontal="left" vertical="top"/>
      <protection locked="0"/>
    </xf>
    <xf numFmtId="0" fontId="9" fillId="0" borderId="0" xfId="0" quotePrefix="1" applyFont="1" applyAlignment="1">
      <alignment horizontal="center" vertical="center"/>
    </xf>
    <xf numFmtId="49" fontId="11" fillId="2" borderId="1" xfId="0" applyNumberFormat="1"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4" fillId="2" borderId="57" xfId="0" applyFont="1" applyFill="1" applyBorder="1" applyAlignment="1">
      <alignment horizontal="center" vertical="center" textRotation="90" wrapText="1"/>
    </xf>
    <xf numFmtId="49" fontId="11" fillId="2" borderId="58" xfId="0" applyNumberFormat="1" applyFont="1" applyFill="1" applyBorder="1" applyAlignment="1">
      <alignment horizontal="center" vertical="center" wrapText="1"/>
    </xf>
    <xf numFmtId="49" fontId="11" fillId="2" borderId="59" xfId="0" applyNumberFormat="1" applyFont="1" applyFill="1" applyBorder="1" applyAlignment="1">
      <alignment horizontal="center" vertical="center" wrapText="1"/>
    </xf>
    <xf numFmtId="49" fontId="11" fillId="2" borderId="60" xfId="0" applyNumberFormat="1" applyFont="1" applyFill="1" applyBorder="1" applyAlignment="1">
      <alignment horizontal="center" vertical="center" wrapText="1"/>
    </xf>
    <xf numFmtId="49" fontId="11" fillId="2" borderId="61" xfId="0" applyNumberFormat="1" applyFont="1" applyFill="1" applyBorder="1" applyAlignment="1">
      <alignment horizontal="center" vertical="center" wrapText="1"/>
    </xf>
    <xf numFmtId="164" fontId="18" fillId="0" borderId="65" xfId="1" applyFont="1" applyFill="1" applyBorder="1" applyAlignment="1" applyProtection="1">
      <alignment horizontal="left" vertical="top"/>
      <protection locked="0"/>
    </xf>
    <xf numFmtId="0" fontId="8" fillId="0" borderId="67" xfId="0" applyFont="1" applyBorder="1" applyAlignment="1" applyProtection="1">
      <alignment horizontal="left" vertical="top"/>
      <protection locked="0"/>
    </xf>
    <xf numFmtId="164" fontId="18" fillId="0" borderId="68" xfId="1" applyFont="1" applyFill="1" applyBorder="1" applyAlignment="1" applyProtection="1">
      <alignment horizontal="left" vertical="top"/>
      <protection locked="0"/>
    </xf>
    <xf numFmtId="49" fontId="8" fillId="0" borderId="8" xfId="0" applyNumberFormat="1" applyFont="1" applyBorder="1" applyAlignment="1" applyProtection="1">
      <alignment horizontal="left" vertical="top" wrapText="1"/>
      <protection locked="0"/>
    </xf>
    <xf numFmtId="49" fontId="8" fillId="0" borderId="69" xfId="0" applyNumberFormat="1" applyFont="1" applyBorder="1" applyAlignment="1" applyProtection="1">
      <alignment horizontal="left" vertical="top" wrapText="1"/>
      <protection locked="0"/>
    </xf>
    <xf numFmtId="49" fontId="8" fillId="0" borderId="64" xfId="0" applyNumberFormat="1" applyFont="1" applyBorder="1" applyAlignment="1" applyProtection="1">
      <alignment horizontal="left" vertical="top"/>
      <protection locked="0"/>
    </xf>
    <xf numFmtId="49" fontId="8" fillId="0" borderId="66" xfId="0" applyNumberFormat="1" applyFont="1" applyBorder="1" applyAlignment="1" applyProtection="1">
      <alignment horizontal="left" vertical="top"/>
      <protection locked="0"/>
    </xf>
    <xf numFmtId="0" fontId="14" fillId="2" borderId="21" xfId="0" applyFont="1" applyFill="1" applyBorder="1" applyAlignment="1">
      <alignment horizontal="center" vertical="center"/>
    </xf>
    <xf numFmtId="0" fontId="0" fillId="0" borderId="0" xfId="0" applyAlignment="1">
      <alignment vertical="center"/>
    </xf>
    <xf numFmtId="3" fontId="8" fillId="0" borderId="8" xfId="0" applyNumberFormat="1" applyFont="1" applyFill="1" applyBorder="1" applyAlignment="1" applyProtection="1">
      <alignment horizontal="left" vertical="top"/>
      <protection locked="0"/>
    </xf>
    <xf numFmtId="0" fontId="8" fillId="0" borderId="8" xfId="0" applyFont="1" applyFill="1" applyBorder="1" applyAlignment="1" applyProtection="1">
      <alignment horizontal="left" vertical="top" wrapText="1"/>
      <protection locked="0"/>
    </xf>
    <xf numFmtId="49" fontId="8" fillId="0" borderId="8" xfId="0" applyNumberFormat="1"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protection locked="0"/>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Fill="1" applyAlignment="1">
      <alignment horizontal="center" vertical="center"/>
    </xf>
    <xf numFmtId="0" fontId="21" fillId="3" borderId="0" xfId="0" applyFont="1" applyFill="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19" fillId="0" borderId="1" xfId="0" applyFont="1" applyBorder="1" applyAlignment="1">
      <alignment horizontal="center" vertical="center"/>
    </xf>
    <xf numFmtId="0" fontId="22" fillId="2" borderId="12" xfId="0" quotePrefix="1"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9" xfId="0" quotePrefix="1" applyFont="1" applyFill="1" applyBorder="1" applyAlignment="1">
      <alignment horizontal="center" vertical="center" textRotation="90" wrapText="1"/>
    </xf>
    <xf numFmtId="49" fontId="20" fillId="2" borderId="34" xfId="0" applyNumberFormat="1" applyFont="1" applyFill="1" applyBorder="1" applyAlignment="1">
      <alignment horizontal="center" vertical="center" wrapText="1"/>
    </xf>
    <xf numFmtId="49" fontId="20" fillId="2" borderId="18" xfId="0" applyNumberFormat="1" applyFont="1" applyFill="1" applyBorder="1" applyAlignment="1">
      <alignment horizontal="center" vertical="center" wrapText="1"/>
    </xf>
    <xf numFmtId="49" fontId="20" fillId="2" borderId="15" xfId="0" applyNumberFormat="1" applyFont="1" applyFill="1" applyBorder="1" applyAlignment="1">
      <alignment horizontal="center" vertical="center" wrapText="1"/>
    </xf>
    <xf numFmtId="49" fontId="20" fillId="2" borderId="16" xfId="0" applyNumberFormat="1" applyFont="1" applyFill="1" applyBorder="1" applyAlignment="1">
      <alignment horizontal="center" vertical="center" wrapText="1"/>
    </xf>
    <xf numFmtId="49" fontId="20" fillId="2" borderId="33" xfId="0" applyNumberFormat="1" applyFont="1" applyFill="1" applyBorder="1" applyAlignment="1">
      <alignment horizontal="center" vertical="center" wrapText="1"/>
    </xf>
    <xf numFmtId="49" fontId="19" fillId="0" borderId="35" xfId="0" applyNumberFormat="1" applyFont="1" applyBorder="1" applyAlignment="1" applyProtection="1">
      <alignment horizontal="left" vertical="top"/>
      <protection locked="0"/>
    </xf>
    <xf numFmtId="0" fontId="19" fillId="0" borderId="4" xfId="0" applyFont="1" applyBorder="1" applyAlignment="1" applyProtection="1">
      <alignment horizontal="left" vertical="top" wrapText="1"/>
      <protection locked="0"/>
    </xf>
    <xf numFmtId="49" fontId="19" fillId="0" borderId="5" xfId="0" applyNumberFormat="1" applyFont="1" applyBorder="1" applyAlignment="1" applyProtection="1">
      <alignment horizontal="left" vertical="top" wrapText="1"/>
      <protection locked="0"/>
    </xf>
    <xf numFmtId="38" fontId="19" fillId="0" borderId="4" xfId="1" applyNumberFormat="1" applyFont="1" applyFill="1" applyBorder="1" applyAlignment="1" applyProtection="1">
      <alignment horizontal="left" vertical="top"/>
      <protection locked="0"/>
    </xf>
    <xf numFmtId="49" fontId="19" fillId="0" borderId="4" xfId="0" applyNumberFormat="1" applyFont="1" applyBorder="1" applyAlignment="1" applyProtection="1">
      <alignment horizontal="left" vertical="top" wrapText="1"/>
      <protection locked="0"/>
    </xf>
    <xf numFmtId="0" fontId="19" fillId="0" borderId="9" xfId="0" applyFont="1" applyBorder="1" applyAlignment="1">
      <alignment horizontal="left" vertical="top"/>
    </xf>
    <xf numFmtId="49" fontId="19" fillId="0" borderId="3" xfId="0" applyNumberFormat="1" applyFont="1" applyBorder="1" applyAlignment="1" applyProtection="1">
      <alignment horizontal="left" vertical="top"/>
      <protection locked="0"/>
    </xf>
    <xf numFmtId="49" fontId="19" fillId="0" borderId="9" xfId="0" applyNumberFormat="1" applyFont="1" applyBorder="1" applyAlignment="1" applyProtection="1">
      <alignment horizontal="left" vertical="top" wrapText="1"/>
      <protection locked="0"/>
    </xf>
    <xf numFmtId="49" fontId="19" fillId="0" borderId="7" xfId="0" applyNumberFormat="1" applyFont="1" applyBorder="1" applyAlignment="1" applyProtection="1">
      <alignment horizontal="left" vertical="top"/>
      <protection locked="0"/>
    </xf>
    <xf numFmtId="0" fontId="19" fillId="0" borderId="8" xfId="0" applyFont="1" applyBorder="1" applyAlignment="1" applyProtection="1">
      <alignment horizontal="left" vertical="top" wrapText="1"/>
      <protection locked="0"/>
    </xf>
    <xf numFmtId="49" fontId="19" fillId="0" borderId="6" xfId="0" applyNumberFormat="1" applyFont="1" applyBorder="1" applyAlignment="1" applyProtection="1">
      <alignment horizontal="left" vertical="top" wrapText="1"/>
      <protection locked="0"/>
    </xf>
    <xf numFmtId="38" fontId="19" fillId="0" borderId="8" xfId="1" applyNumberFormat="1" applyFont="1" applyFill="1" applyBorder="1" applyAlignment="1" applyProtection="1">
      <alignment horizontal="left" vertical="top"/>
      <protection locked="0"/>
    </xf>
    <xf numFmtId="49" fontId="19" fillId="0" borderId="48" xfId="0" applyNumberFormat="1" applyFont="1" applyBorder="1" applyAlignment="1" applyProtection="1">
      <alignment horizontal="left" vertical="top"/>
      <protection locked="0"/>
    </xf>
    <xf numFmtId="0" fontId="19" fillId="0" borderId="49" xfId="0" applyFont="1" applyBorder="1" applyAlignment="1" applyProtection="1">
      <alignment horizontal="left" vertical="top" wrapText="1"/>
      <protection locked="0"/>
    </xf>
    <xf numFmtId="49" fontId="19" fillId="0" borderId="49" xfId="0" applyNumberFormat="1" applyFont="1" applyBorder="1" applyAlignment="1" applyProtection="1">
      <alignment horizontal="left" vertical="top" wrapText="1"/>
      <protection locked="0"/>
    </xf>
    <xf numFmtId="38" fontId="19" fillId="0" borderId="48" xfId="1" applyNumberFormat="1" applyFont="1" applyFill="1" applyBorder="1" applyAlignment="1" applyProtection="1">
      <alignment horizontal="left" vertical="top"/>
      <protection locked="0"/>
    </xf>
    <xf numFmtId="38" fontId="19" fillId="0" borderId="49" xfId="1" applyNumberFormat="1" applyFont="1" applyFill="1" applyBorder="1" applyAlignment="1" applyProtection="1">
      <alignment horizontal="left" vertical="top"/>
      <protection locked="0"/>
    </xf>
    <xf numFmtId="0" fontId="19" fillId="0" borderId="50" xfId="0" applyNumberFormat="1" applyFont="1" applyBorder="1" applyAlignment="1">
      <alignment horizontal="left" vertical="top"/>
    </xf>
    <xf numFmtId="49" fontId="13" fillId="0" borderId="8" xfId="0" applyNumberFormat="1" applyFont="1" applyBorder="1" applyAlignment="1" applyProtection="1">
      <alignment horizontal="left" vertical="top" wrapText="1"/>
      <protection locked="0"/>
    </xf>
    <xf numFmtId="49" fontId="13" fillId="0" borderId="8" xfId="1" applyNumberFormat="1" applyFont="1" applyFill="1" applyBorder="1" applyAlignment="1" applyProtection="1">
      <alignment horizontal="left" vertical="top" wrapText="1"/>
      <protection locked="0"/>
    </xf>
    <xf numFmtId="165" fontId="13" fillId="0" borderId="8" xfId="1" applyNumberFormat="1" applyFont="1" applyFill="1" applyBorder="1" applyAlignment="1" applyProtection="1">
      <alignment horizontal="left" vertical="top" wrapText="1"/>
      <protection locked="0"/>
    </xf>
    <xf numFmtId="38" fontId="13" fillId="0" borderId="8" xfId="1" applyNumberFormat="1" applyFont="1" applyFill="1" applyBorder="1" applyAlignment="1" applyProtection="1">
      <alignment horizontal="left" vertical="top" wrapText="1"/>
      <protection locked="0"/>
    </xf>
    <xf numFmtId="165" fontId="13" fillId="0" borderId="4" xfId="1" applyNumberFormat="1" applyFont="1" applyFill="1" applyBorder="1" applyAlignment="1" applyProtection="1">
      <alignment horizontal="left" vertical="top" wrapText="1"/>
      <protection locked="0"/>
    </xf>
    <xf numFmtId="165" fontId="13" fillId="0" borderId="49" xfId="1" applyNumberFormat="1" applyFont="1" applyFill="1" applyBorder="1" applyAlignment="1" applyProtection="1">
      <alignment horizontal="left" vertical="top" wrapText="1"/>
      <protection locked="0"/>
    </xf>
    <xf numFmtId="0" fontId="13" fillId="0"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10" fillId="3" borderId="8" xfId="0" applyFont="1" applyFill="1" applyBorder="1" applyAlignment="1">
      <alignment vertical="center" wrapText="1"/>
    </xf>
    <xf numFmtId="0" fontId="10" fillId="3" borderId="8"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vertical="center" wrapText="1"/>
    </xf>
    <xf numFmtId="0" fontId="13" fillId="0" borderId="8" xfId="0" applyFont="1" applyBorder="1" applyAlignment="1">
      <alignment vertical="center" wrapText="1"/>
    </xf>
    <xf numFmtId="0" fontId="14" fillId="2" borderId="8" xfId="0" applyFont="1" applyFill="1" applyBorder="1" applyAlignment="1">
      <alignment horizontal="center" vertical="center" wrapText="1"/>
    </xf>
    <xf numFmtId="0" fontId="15" fillId="2" borderId="8" xfId="0" quotePrefix="1" applyFont="1" applyFill="1" applyBorder="1" applyAlignment="1">
      <alignment horizontal="center" vertical="center" wrapText="1"/>
    </xf>
    <xf numFmtId="0" fontId="14" fillId="2" borderId="8" xfId="0" quotePrefix="1" applyFont="1" applyFill="1" applyBorder="1" applyAlignment="1">
      <alignment horizontal="center" vertical="center" textRotation="90" wrapText="1"/>
    </xf>
    <xf numFmtId="49" fontId="14" fillId="2" borderId="8" xfId="0" applyNumberFormat="1" applyFont="1" applyFill="1" applyBorder="1" applyAlignment="1">
      <alignment horizontal="center" vertical="center" wrapText="1"/>
    </xf>
    <xf numFmtId="0" fontId="13" fillId="0" borderId="8" xfId="0" applyNumberFormat="1" applyFont="1" applyBorder="1" applyAlignment="1" applyProtection="1">
      <alignment horizontal="left" vertical="top" wrapText="1"/>
      <protection locked="0"/>
    </xf>
    <xf numFmtId="0" fontId="14" fillId="2" borderId="21" xfId="0" applyFont="1" applyFill="1" applyBorder="1" applyAlignment="1">
      <alignment horizontal="center" vertical="center"/>
    </xf>
    <xf numFmtId="0" fontId="13" fillId="0" borderId="8" xfId="0" quotePrefix="1" applyFont="1" applyBorder="1" applyAlignment="1">
      <alignment vertical="top" wrapText="1"/>
    </xf>
    <xf numFmtId="0" fontId="10" fillId="0" borderId="8" xfId="0" applyFont="1" applyBorder="1" applyAlignment="1">
      <alignment vertical="top" wrapText="1"/>
    </xf>
    <xf numFmtId="0" fontId="13" fillId="0" borderId="8" xfId="0" applyFont="1" applyFill="1" applyBorder="1" applyAlignment="1">
      <alignment vertical="top" wrapText="1"/>
    </xf>
    <xf numFmtId="0" fontId="13" fillId="0" borderId="8" xfId="0" applyFont="1" applyBorder="1" applyAlignment="1">
      <alignment vertical="top" wrapText="1"/>
    </xf>
    <xf numFmtId="0" fontId="10" fillId="3" borderId="8" xfId="0" applyFont="1" applyFill="1" applyBorder="1" applyAlignment="1">
      <alignment vertical="top" wrapText="1"/>
    </xf>
    <xf numFmtId="0" fontId="10" fillId="6" borderId="8" xfId="0" applyFont="1" applyFill="1" applyBorder="1" applyAlignment="1">
      <alignment vertical="top" wrapText="1"/>
    </xf>
    <xf numFmtId="0" fontId="14" fillId="2" borderId="8" xfId="0" applyFont="1" applyFill="1" applyBorder="1" applyAlignment="1">
      <alignment vertical="top" wrapText="1"/>
    </xf>
    <xf numFmtId="0" fontId="14" fillId="7" borderId="8" xfId="0" applyFont="1" applyFill="1" applyBorder="1" applyAlignment="1">
      <alignment vertical="top" wrapText="1"/>
    </xf>
    <xf numFmtId="0" fontId="14" fillId="7" borderId="8" xfId="0" applyFont="1" applyFill="1" applyBorder="1" applyAlignment="1">
      <alignment vertical="top" textRotation="90" wrapText="1"/>
    </xf>
    <xf numFmtId="0" fontId="15" fillId="2" borderId="8" xfId="0" quotePrefix="1" applyFont="1" applyFill="1" applyBorder="1" applyAlignment="1">
      <alignment vertical="top" wrapText="1"/>
    </xf>
    <xf numFmtId="0" fontId="14" fillId="7" borderId="8" xfId="0" quotePrefix="1" applyFont="1" applyFill="1" applyBorder="1" applyAlignment="1">
      <alignment vertical="top" textRotation="90" wrapText="1"/>
    </xf>
    <xf numFmtId="0" fontId="14" fillId="2" borderId="8" xfId="0" quotePrefix="1" applyFont="1" applyFill="1" applyBorder="1" applyAlignment="1">
      <alignment vertical="top" textRotation="90" wrapText="1"/>
    </xf>
    <xf numFmtId="49" fontId="14" fillId="2" borderId="8" xfId="0" applyNumberFormat="1" applyFont="1" applyFill="1" applyBorder="1" applyAlignment="1">
      <alignment vertical="top" wrapText="1"/>
    </xf>
    <xf numFmtId="0" fontId="13" fillId="0" borderId="8" xfId="0" applyFont="1" applyBorder="1" applyAlignment="1" applyProtection="1">
      <alignment vertical="top" wrapText="1"/>
      <protection locked="0"/>
    </xf>
    <xf numFmtId="49" fontId="13" fillId="0" borderId="8" xfId="0" applyNumberFormat="1" applyFont="1" applyBorder="1" applyAlignment="1" applyProtection="1">
      <alignment vertical="top" wrapText="1"/>
      <protection locked="0"/>
    </xf>
    <xf numFmtId="49" fontId="13" fillId="0" borderId="8" xfId="1" applyNumberFormat="1" applyFont="1" applyFill="1" applyBorder="1" applyAlignment="1" applyProtection="1">
      <alignment vertical="top" wrapText="1"/>
      <protection locked="0"/>
    </xf>
    <xf numFmtId="165" fontId="13" fillId="0" borderId="8" xfId="1" applyNumberFormat="1" applyFont="1" applyFill="1" applyBorder="1" applyAlignment="1" applyProtection="1">
      <alignment vertical="top" wrapText="1"/>
      <protection locked="0"/>
    </xf>
    <xf numFmtId="0" fontId="13" fillId="0" borderId="8" xfId="0" applyNumberFormat="1" applyFont="1" applyBorder="1" applyAlignment="1">
      <alignment vertical="top" wrapText="1"/>
    </xf>
    <xf numFmtId="0" fontId="13" fillId="0" borderId="6" xfId="0" applyNumberFormat="1" applyFont="1" applyBorder="1" applyAlignment="1">
      <alignment vertical="top" wrapText="1"/>
    </xf>
    <xf numFmtId="0" fontId="13" fillId="0" borderId="0" xfId="0" applyFont="1" applyAlignment="1">
      <alignment vertical="top" wrapText="1"/>
    </xf>
    <xf numFmtId="0" fontId="13" fillId="0" borderId="49" xfId="1" applyNumberFormat="1" applyFont="1" applyFill="1" applyBorder="1" applyAlignment="1" applyProtection="1">
      <alignment horizontal="left" vertical="top" wrapText="1"/>
      <protection locked="0"/>
    </xf>
    <xf numFmtId="0" fontId="13" fillId="0" borderId="0" xfId="0" applyFont="1" applyAlignment="1">
      <alignment horizontal="center" vertical="center"/>
    </xf>
    <xf numFmtId="0" fontId="10" fillId="3" borderId="0" xfId="0" applyFont="1" applyFill="1" applyAlignment="1">
      <alignment vertical="center"/>
    </xf>
    <xf numFmtId="0" fontId="10" fillId="6" borderId="51" xfId="0"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3" fillId="0" borderId="0" xfId="0" applyFont="1" applyAlignment="1">
      <alignment vertical="center"/>
    </xf>
    <xf numFmtId="0" fontId="13" fillId="0" borderId="1" xfId="0" applyFont="1" applyBorder="1" applyAlignment="1">
      <alignment horizontal="center" vertical="center"/>
    </xf>
    <xf numFmtId="49" fontId="14" fillId="2" borderId="15" xfId="0" applyNumberFormat="1" applyFont="1" applyFill="1" applyBorder="1" applyAlignment="1">
      <alignment horizontal="center" vertical="center" wrapText="1"/>
    </xf>
    <xf numFmtId="49" fontId="14" fillId="2" borderId="33" xfId="0" applyNumberFormat="1" applyFont="1" applyFill="1" applyBorder="1" applyAlignment="1">
      <alignment horizontal="center" vertical="center" wrapText="1"/>
    </xf>
    <xf numFmtId="165" fontId="13" fillId="0" borderId="7" xfId="1" applyNumberFormat="1" applyFont="1" applyFill="1" applyBorder="1" applyAlignment="1" applyProtection="1">
      <alignment horizontal="left" vertical="top"/>
      <protection locked="0"/>
    </xf>
    <xf numFmtId="165" fontId="13" fillId="0" borderId="8" xfId="1" applyNumberFormat="1" applyFont="1" applyFill="1" applyBorder="1" applyAlignment="1" applyProtection="1">
      <alignment horizontal="left" vertical="top"/>
      <protection locked="0"/>
    </xf>
    <xf numFmtId="0" fontId="13" fillId="0" borderId="6" xfId="0" applyNumberFormat="1" applyFont="1" applyBorder="1" applyAlignment="1">
      <alignment horizontal="left" vertical="top"/>
    </xf>
    <xf numFmtId="49" fontId="13" fillId="0" borderId="48" xfId="0" applyNumberFormat="1" applyFont="1" applyFill="1" applyBorder="1" applyAlignment="1" applyProtection="1">
      <alignment horizontal="left" vertical="top" wrapText="1"/>
      <protection locked="0"/>
    </xf>
    <xf numFmtId="0" fontId="13" fillId="0" borderId="49" xfId="0" applyFont="1" applyFill="1" applyBorder="1" applyAlignment="1" applyProtection="1">
      <alignment horizontal="left" vertical="top" wrapText="1"/>
      <protection locked="0"/>
    </xf>
    <xf numFmtId="0" fontId="13" fillId="0" borderId="49" xfId="0" applyNumberFormat="1" applyFont="1" applyFill="1" applyBorder="1" applyAlignment="1" applyProtection="1">
      <alignment horizontal="left" vertical="top" wrapText="1"/>
      <protection locked="0"/>
    </xf>
    <xf numFmtId="49" fontId="13" fillId="0" borderId="49" xfId="0" applyNumberFormat="1" applyFont="1" applyFill="1" applyBorder="1" applyAlignment="1" applyProtection="1">
      <alignment horizontal="left" vertical="top" wrapText="1"/>
      <protection locked="0"/>
    </xf>
    <xf numFmtId="0" fontId="13" fillId="0" borderId="50" xfId="0" applyNumberFormat="1" applyFont="1" applyFill="1" applyBorder="1" applyAlignment="1">
      <alignment horizontal="left" vertical="top" wrapText="1"/>
    </xf>
    <xf numFmtId="49" fontId="13" fillId="0" borderId="7" xfId="0" applyNumberFormat="1" applyFont="1" applyFill="1" applyBorder="1" applyAlignment="1" applyProtection="1">
      <alignment horizontal="left" vertical="top"/>
      <protection locked="0"/>
    </xf>
    <xf numFmtId="0" fontId="13" fillId="0" borderId="8" xfId="0" applyFont="1" applyFill="1" applyBorder="1" applyAlignment="1" applyProtection="1">
      <alignment horizontal="left" vertical="top" wrapText="1"/>
      <protection locked="0"/>
    </xf>
    <xf numFmtId="49" fontId="13" fillId="0" borderId="6" xfId="0" applyNumberFormat="1" applyFont="1" applyFill="1" applyBorder="1" applyAlignment="1" applyProtection="1">
      <alignment horizontal="left" vertical="top" wrapText="1"/>
      <protection locked="0"/>
    </xf>
    <xf numFmtId="49" fontId="13" fillId="0" borderId="8" xfId="0" applyNumberFormat="1" applyFont="1" applyFill="1" applyBorder="1" applyAlignment="1" applyProtection="1">
      <alignment horizontal="left" vertical="top" wrapText="1"/>
      <protection locked="0"/>
    </xf>
    <xf numFmtId="0" fontId="13" fillId="0" borderId="6" xfId="0" applyFont="1" applyFill="1" applyBorder="1" applyAlignment="1">
      <alignment horizontal="left" vertical="top"/>
    </xf>
    <xf numFmtId="0" fontId="13" fillId="0" borderId="0" xfId="0" applyFont="1" applyFill="1" applyAlignment="1">
      <alignment horizontal="center" vertical="center"/>
    </xf>
    <xf numFmtId="0" fontId="13" fillId="0" borderId="8" xfId="0" applyNumberFormat="1" applyFont="1" applyFill="1" applyBorder="1" applyAlignment="1" applyProtection="1">
      <alignment horizontal="left" vertical="top" wrapText="1"/>
      <protection locked="0"/>
    </xf>
    <xf numFmtId="49" fontId="13" fillId="0" borderId="4" xfId="0" applyNumberFormat="1" applyFont="1" applyFill="1" applyBorder="1" applyAlignment="1" applyProtection="1">
      <alignment horizontal="left" vertical="top" wrapText="1"/>
      <protection locked="0"/>
    </xf>
    <xf numFmtId="0" fontId="13" fillId="0" borderId="6" xfId="0" applyNumberFormat="1" applyFont="1" applyFill="1" applyBorder="1" applyAlignment="1">
      <alignment horizontal="left" vertical="top"/>
    </xf>
    <xf numFmtId="38" fontId="24" fillId="0" borderId="8" xfId="1" applyNumberFormat="1" applyFont="1" applyFill="1" applyBorder="1" applyAlignment="1" applyProtection="1">
      <alignment horizontal="left" vertical="top" wrapText="1"/>
      <protection locked="0"/>
    </xf>
    <xf numFmtId="0" fontId="13" fillId="0" borderId="8" xfId="0" applyFont="1" applyFill="1" applyBorder="1" applyAlignment="1">
      <alignment horizontal="left" vertical="top" wrapText="1"/>
    </xf>
    <xf numFmtId="49" fontId="13" fillId="0" borderId="35" xfId="0" applyNumberFormat="1" applyFont="1" applyFill="1" applyBorder="1" applyAlignment="1" applyProtection="1">
      <alignment horizontal="left" vertical="top"/>
      <protection locked="0"/>
    </xf>
    <xf numFmtId="0" fontId="13" fillId="0" borderId="4" xfId="0"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left" vertical="top" wrapText="1"/>
      <protection locked="0"/>
    </xf>
    <xf numFmtId="38" fontId="13" fillId="0" borderId="4" xfId="1" applyNumberFormat="1" applyFont="1" applyFill="1" applyBorder="1" applyAlignment="1" applyProtection="1">
      <alignment horizontal="left" vertical="top"/>
      <protection locked="0"/>
    </xf>
    <xf numFmtId="0" fontId="13" fillId="0" borderId="8" xfId="0" applyFont="1" applyFill="1" applyBorder="1" applyAlignment="1" applyProtection="1">
      <alignment vertical="top" wrapText="1"/>
      <protection locked="0"/>
    </xf>
    <xf numFmtId="49" fontId="13" fillId="0" borderId="8" xfId="0" applyNumberFormat="1" applyFont="1" applyFill="1" applyBorder="1" applyAlignment="1" applyProtection="1">
      <alignment vertical="top" wrapText="1"/>
      <protection locked="0"/>
    </xf>
    <xf numFmtId="0" fontId="13" fillId="0" borderId="51" xfId="0" applyFont="1" applyFill="1" applyBorder="1" applyAlignment="1">
      <alignment vertical="top" wrapText="1"/>
    </xf>
    <xf numFmtId="0" fontId="13" fillId="0" borderId="8" xfId="0" applyNumberFormat="1" applyFont="1" applyFill="1" applyBorder="1" applyAlignment="1">
      <alignment vertical="top" wrapText="1"/>
    </xf>
    <xf numFmtId="165" fontId="23" fillId="0" borderId="8" xfId="1" applyNumberFormat="1" applyFont="1" applyFill="1" applyBorder="1" applyAlignment="1" applyProtection="1">
      <alignment vertical="top" wrapText="1"/>
      <protection locked="0"/>
    </xf>
    <xf numFmtId="0" fontId="13" fillId="8" borderId="8" xfId="0" applyFont="1" applyFill="1" applyBorder="1" applyAlignment="1" applyProtection="1">
      <alignment vertical="top" wrapText="1"/>
      <protection locked="0"/>
    </xf>
    <xf numFmtId="49" fontId="13" fillId="8" borderId="8" xfId="0" applyNumberFormat="1" applyFont="1" applyFill="1" applyBorder="1" applyAlignment="1" applyProtection="1">
      <alignment vertical="top" wrapText="1"/>
      <protection locked="0"/>
    </xf>
    <xf numFmtId="0" fontId="13" fillId="8" borderId="0" xfId="0" applyFont="1" applyFill="1" applyAlignment="1">
      <alignment vertical="top" wrapText="1"/>
    </xf>
    <xf numFmtId="49" fontId="13" fillId="8" borderId="8" xfId="1" applyNumberFormat="1" applyFont="1" applyFill="1" applyBorder="1" applyAlignment="1" applyProtection="1">
      <alignment vertical="top" wrapText="1"/>
      <protection locked="0"/>
    </xf>
    <xf numFmtId="0" fontId="13" fillId="8" borderId="8" xfId="0" applyNumberFormat="1" applyFont="1" applyFill="1" applyBorder="1" applyAlignment="1">
      <alignment vertical="top" wrapText="1"/>
    </xf>
    <xf numFmtId="0" fontId="13" fillId="8" borderId="8" xfId="0" applyFont="1" applyFill="1" applyBorder="1" applyAlignment="1">
      <alignment vertical="top" wrapText="1"/>
    </xf>
    <xf numFmtId="0" fontId="13" fillId="0" borderId="0" xfId="0" applyFont="1" applyFill="1" applyAlignment="1">
      <alignment vertical="top" wrapText="1"/>
    </xf>
    <xf numFmtId="0" fontId="13" fillId="0" borderId="6" xfId="0" applyNumberFormat="1" applyFont="1" applyFill="1" applyBorder="1" applyAlignment="1">
      <alignment vertical="top" wrapText="1"/>
    </xf>
    <xf numFmtId="0" fontId="13" fillId="9" borderId="8" xfId="0" applyFont="1" applyFill="1" applyBorder="1" applyAlignment="1">
      <alignment horizontal="center" vertical="center" wrapText="1"/>
    </xf>
    <xf numFmtId="49" fontId="8" fillId="0" borderId="64" xfId="0" applyNumberFormat="1" applyFont="1" applyFill="1" applyBorder="1" applyAlignment="1" applyProtection="1">
      <alignment horizontal="left" vertical="top"/>
      <protection locked="0"/>
    </xf>
    <xf numFmtId="0" fontId="8" fillId="0" borderId="52" xfId="0" applyFont="1" applyFill="1" applyBorder="1" applyAlignment="1" applyProtection="1">
      <alignment horizontal="left" vertical="top"/>
      <protection locked="0"/>
    </xf>
    <xf numFmtId="0" fontId="0" fillId="0" borderId="0" xfId="0" applyFill="1" applyAlignment="1">
      <alignment horizontal="center" vertical="center"/>
    </xf>
    <xf numFmtId="0" fontId="14" fillId="2" borderId="21" xfId="0" applyFont="1" applyFill="1" applyBorder="1" applyAlignment="1">
      <alignment horizontal="center" vertical="center"/>
    </xf>
    <xf numFmtId="0" fontId="10" fillId="0" borderId="0" xfId="0" applyFont="1" applyAlignment="1">
      <alignment horizontal="center" vertical="center"/>
    </xf>
    <xf numFmtId="0" fontId="13" fillId="0" borderId="8" xfId="0" applyNumberFormat="1" applyFont="1" applyFill="1" applyBorder="1" applyAlignment="1">
      <alignment horizontal="left" vertical="top" wrapText="1"/>
    </xf>
    <xf numFmtId="0" fontId="10" fillId="3" borderId="0" xfId="0" applyFont="1" applyFill="1" applyAlignment="1">
      <alignment horizontal="center" vertical="center"/>
    </xf>
    <xf numFmtId="0" fontId="10" fillId="6" borderId="51" xfId="0" applyFont="1" applyFill="1" applyBorder="1" applyAlignment="1">
      <alignment horizontal="center" vertical="center"/>
    </xf>
    <xf numFmtId="0" fontId="13" fillId="0" borderId="0" xfId="0" applyFont="1" applyBorder="1" applyAlignment="1">
      <alignment horizontal="center" vertical="center"/>
    </xf>
    <xf numFmtId="49" fontId="14" fillId="2" borderId="38" xfId="0" applyNumberFormat="1" applyFont="1" applyFill="1" applyBorder="1" applyAlignment="1">
      <alignment horizontal="center" vertical="center" wrapText="1"/>
    </xf>
    <xf numFmtId="49" fontId="14" fillId="2" borderId="39" xfId="0" applyNumberFormat="1" applyFont="1" applyFill="1" applyBorder="1" applyAlignment="1">
      <alignment horizontal="center" vertical="center" wrapText="1"/>
    </xf>
    <xf numFmtId="49" fontId="14" fillId="2" borderId="40" xfId="0" applyNumberFormat="1" applyFont="1" applyFill="1" applyBorder="1" applyAlignment="1">
      <alignment horizontal="center" vertical="center" wrapText="1"/>
    </xf>
    <xf numFmtId="0" fontId="13" fillId="0" borderId="9" xfId="0" applyFont="1" applyFill="1" applyBorder="1" applyAlignment="1" applyProtection="1">
      <alignment horizontal="left" vertical="top" wrapText="1"/>
      <protection locked="0"/>
    </xf>
    <xf numFmtId="0" fontId="13" fillId="0" borderId="9" xfId="0" applyFont="1" applyFill="1" applyBorder="1" applyAlignment="1">
      <alignment horizontal="left" vertical="top"/>
    </xf>
    <xf numFmtId="0" fontId="13" fillId="0" borderId="6" xfId="0" applyFont="1" applyFill="1" applyBorder="1" applyAlignment="1" applyProtection="1">
      <alignment horizontal="left" vertical="top" wrapText="1"/>
      <protection locked="0"/>
    </xf>
    <xf numFmtId="38" fontId="13" fillId="0" borderId="8" xfId="1" applyNumberFormat="1" applyFont="1" applyFill="1" applyBorder="1" applyAlignment="1" applyProtection="1">
      <alignment horizontal="left" vertical="top"/>
      <protection locked="0"/>
    </xf>
    <xf numFmtId="0" fontId="25" fillId="0" borderId="0" xfId="0" applyFont="1" applyFill="1" applyAlignment="1">
      <alignment horizontal="left" vertical="top" wrapText="1"/>
    </xf>
    <xf numFmtId="49" fontId="8" fillId="0" borderId="62" xfId="0" applyNumberFormat="1" applyFont="1" applyFill="1" applyBorder="1" applyAlignment="1" applyProtection="1">
      <alignment horizontal="left" vertical="top" wrapText="1"/>
      <protection locked="0"/>
    </xf>
    <xf numFmtId="0" fontId="8" fillId="0" borderId="53" xfId="0"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164" fontId="18" fillId="0" borderId="63" xfId="1" applyFont="1" applyFill="1" applyBorder="1" applyAlignment="1" applyProtection="1">
      <alignment horizontal="left" vertical="top"/>
      <protection locked="0"/>
    </xf>
    <xf numFmtId="0" fontId="13" fillId="0" borderId="6" xfId="0" applyNumberFormat="1" applyFont="1" applyFill="1" applyBorder="1" applyAlignment="1">
      <alignment horizontal="left" vertical="top" wrapText="1"/>
    </xf>
    <xf numFmtId="165" fontId="13" fillId="0" borderId="70" xfId="1" applyNumberFormat="1" applyFont="1" applyBorder="1" applyAlignment="1">
      <alignment horizontal="left" vertical="top" wrapText="1"/>
    </xf>
    <xf numFmtId="165" fontId="13" fillId="0" borderId="8" xfId="1" applyNumberFormat="1" applyFont="1" applyFill="1" applyBorder="1" applyAlignment="1">
      <alignment horizontal="left" vertical="top" wrapText="1"/>
    </xf>
    <xf numFmtId="3" fontId="13" fillId="0" borderId="8" xfId="1" applyNumberFormat="1" applyFont="1" applyFill="1" applyBorder="1" applyAlignment="1" applyProtection="1">
      <alignment horizontal="left" vertical="top" wrapText="1"/>
      <protection locked="0"/>
    </xf>
    <xf numFmtId="0" fontId="13" fillId="0" borderId="8" xfId="1" applyNumberFormat="1" applyFont="1" applyFill="1" applyBorder="1" applyAlignment="1" applyProtection="1">
      <alignment horizontal="left" vertical="top" wrapText="1"/>
      <protection locked="0"/>
    </xf>
    <xf numFmtId="49" fontId="13" fillId="0" borderId="8" xfId="0" applyNumberFormat="1" applyFont="1" applyBorder="1" applyAlignment="1">
      <alignment horizontal="left" vertical="top" wrapText="1"/>
    </xf>
    <xf numFmtId="49" fontId="13" fillId="0" borderId="70" xfId="0" applyNumberFormat="1" applyFont="1" applyBorder="1" applyAlignment="1">
      <alignment horizontal="left" vertical="top" wrapText="1"/>
    </xf>
    <xf numFmtId="0" fontId="13" fillId="8" borderId="0" xfId="0" applyFont="1" applyFill="1" applyAlignment="1">
      <alignment horizontal="left" vertical="top" wrapText="1"/>
    </xf>
    <xf numFmtId="49" fontId="13" fillId="8" borderId="48" xfId="0" applyNumberFormat="1" applyFont="1" applyFill="1" applyBorder="1" applyAlignment="1" applyProtection="1">
      <alignment horizontal="left" vertical="top" wrapText="1"/>
      <protection locked="0"/>
    </xf>
    <xf numFmtId="0" fontId="13" fillId="8" borderId="49" xfId="0" applyFont="1" applyFill="1" applyBorder="1" applyAlignment="1" applyProtection="1">
      <alignment horizontal="left" vertical="top" wrapText="1"/>
      <protection locked="0"/>
    </xf>
    <xf numFmtId="49" fontId="27" fillId="8" borderId="71" xfId="2" applyNumberFormat="1" applyFont="1" applyFill="1" applyBorder="1" applyAlignment="1">
      <alignment horizontal="left" vertical="top" wrapText="1"/>
    </xf>
    <xf numFmtId="165" fontId="13" fillId="8" borderId="49" xfId="1" applyNumberFormat="1" applyFont="1" applyFill="1" applyBorder="1" applyAlignment="1" applyProtection="1">
      <alignment horizontal="left" vertical="top" wrapText="1"/>
      <protection locked="0"/>
    </xf>
    <xf numFmtId="49" fontId="28" fillId="8" borderId="72" xfId="2" applyNumberFormat="1" applyFont="1" applyFill="1" applyBorder="1" applyAlignment="1">
      <alignment horizontal="left" vertical="top" wrapText="1" readingOrder="1"/>
    </xf>
    <xf numFmtId="0" fontId="13" fillId="8" borderId="50" xfId="0" applyFont="1" applyFill="1" applyBorder="1" applyAlignment="1">
      <alignment horizontal="left" vertical="top" wrapText="1"/>
    </xf>
    <xf numFmtId="0" fontId="20" fillId="5" borderId="0" xfId="0" applyFont="1" applyFill="1" applyAlignment="1">
      <alignment horizontal="center" vertical="center"/>
    </xf>
    <xf numFmtId="0" fontId="20" fillId="2" borderId="2"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5" xfId="0" applyFont="1" applyFill="1" applyBorder="1" applyAlignment="1">
      <alignment horizontal="center" vertical="top" wrapText="1"/>
    </xf>
    <xf numFmtId="0" fontId="20" fillId="2" borderId="20" xfId="0" applyFont="1" applyFill="1" applyBorder="1" applyAlignment="1">
      <alignment horizontal="center" vertical="top" wrapText="1"/>
    </xf>
    <xf numFmtId="0" fontId="21" fillId="0" borderId="0" xfId="0" applyFont="1" applyAlignment="1">
      <alignment horizontal="center" vertical="center" wrapText="1"/>
    </xf>
    <xf numFmtId="0" fontId="21" fillId="0" borderId="0" xfId="0" applyFont="1" applyAlignment="1">
      <alignment horizontal="center" vertical="center"/>
    </xf>
    <xf numFmtId="0" fontId="19" fillId="0" borderId="0" xfId="0" quotePrefix="1" applyFont="1" applyAlignment="1">
      <alignment horizontal="center" vertical="center"/>
    </xf>
    <xf numFmtId="0" fontId="20" fillId="2" borderId="21"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4" xfId="0" applyFont="1" applyFill="1" applyBorder="1" applyAlignment="1">
      <alignment horizontal="center" vertical="center"/>
    </xf>
    <xf numFmtId="0" fontId="20" fillId="2" borderId="25" xfId="0" applyFont="1" applyFill="1" applyBorder="1" applyAlignment="1">
      <alignment horizontal="center" vertical="center"/>
    </xf>
    <xf numFmtId="0" fontId="20" fillId="2" borderId="20" xfId="0" applyFont="1" applyFill="1" applyBorder="1" applyAlignment="1">
      <alignment horizontal="center" vertical="center"/>
    </xf>
    <xf numFmtId="0" fontId="14" fillId="2" borderId="8" xfId="0" applyFont="1" applyFill="1" applyBorder="1" applyAlignment="1">
      <alignment horizontal="center" vertical="top" wrapText="1"/>
    </xf>
    <xf numFmtId="0" fontId="13" fillId="0" borderId="8" xfId="0" quotePrefix="1" applyFont="1" applyBorder="1" applyAlignment="1">
      <alignment horizontal="center" vertical="center" wrapText="1"/>
    </xf>
    <xf numFmtId="0" fontId="13" fillId="0" borderId="8" xfId="0" applyFont="1" applyBorder="1" applyAlignment="1">
      <alignment horizontal="center" vertical="center" wrapText="1"/>
    </xf>
    <xf numFmtId="0" fontId="14" fillId="2" borderId="8" xfId="0" applyFont="1" applyFill="1" applyBorder="1" applyAlignment="1">
      <alignment horizontal="center" vertical="center" wrapText="1"/>
    </xf>
    <xf numFmtId="0" fontId="14" fillId="2" borderId="8" xfId="0" applyFont="1" applyFill="1" applyBorder="1" applyAlignment="1">
      <alignment horizontal="center" vertical="center" textRotation="90" wrapText="1"/>
    </xf>
    <xf numFmtId="0" fontId="10" fillId="0" borderId="8" xfId="0" applyFont="1" applyBorder="1" applyAlignment="1">
      <alignment horizontal="center" vertical="center" wrapText="1"/>
    </xf>
    <xf numFmtId="0" fontId="17" fillId="5" borderId="0" xfId="0" applyFont="1" applyFill="1" applyAlignment="1">
      <alignment horizontal="center" vertical="center"/>
    </xf>
    <xf numFmtId="0" fontId="14" fillId="2" borderId="25" xfId="0" applyFont="1" applyFill="1" applyBorder="1" applyAlignment="1">
      <alignment horizontal="center" vertical="top" wrapText="1"/>
    </xf>
    <xf numFmtId="0" fontId="14" fillId="2" borderId="17" xfId="0" applyFont="1" applyFill="1" applyBorder="1" applyAlignment="1">
      <alignment horizontal="center" vertical="top" wrapText="1"/>
    </xf>
    <xf numFmtId="0" fontId="14" fillId="2" borderId="29" xfId="0" applyFont="1" applyFill="1" applyBorder="1" applyAlignment="1">
      <alignment horizontal="center" vertical="center" textRotation="90" wrapText="1"/>
    </xf>
    <xf numFmtId="0" fontId="14" fillId="2" borderId="30" xfId="0" applyFont="1" applyFill="1" applyBorder="1" applyAlignment="1">
      <alignment horizontal="center" vertical="center" textRotation="90" wrapText="1"/>
    </xf>
    <xf numFmtId="0" fontId="9" fillId="0" borderId="0" xfId="0" quotePrefix="1" applyFont="1" applyAlignment="1">
      <alignment horizontal="center" vertical="center"/>
    </xf>
    <xf numFmtId="0" fontId="9" fillId="0" borderId="0" xfId="0" applyFont="1" applyAlignment="1">
      <alignment horizontal="center" vertical="center"/>
    </xf>
    <xf numFmtId="0" fontId="14" fillId="2" borderId="23" xfId="0" applyFont="1" applyFill="1" applyBorder="1" applyAlignment="1">
      <alignment horizontal="center" vertical="center" wrapText="1"/>
    </xf>
    <xf numFmtId="0" fontId="14" fillId="2" borderId="26"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7"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21" xfId="0" applyFont="1" applyFill="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4" fillId="2" borderId="20" xfId="0" applyFont="1" applyFill="1" applyBorder="1" applyAlignment="1">
      <alignment horizontal="center" vertical="top" wrapText="1"/>
    </xf>
    <xf numFmtId="0" fontId="13" fillId="0" borderId="0" xfId="0" quotePrefix="1" applyFont="1" applyAlignment="1">
      <alignment horizontal="center" vertical="center"/>
    </xf>
    <xf numFmtId="0" fontId="13" fillId="0" borderId="0" xfId="0" applyFont="1" applyAlignment="1">
      <alignment horizontal="center" vertical="center"/>
    </xf>
    <xf numFmtId="0" fontId="14" fillId="2" borderId="24"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2" xfId="0" applyFont="1" applyFill="1" applyBorder="1" applyAlignment="1">
      <alignment horizontal="center" vertical="center" wrapText="1"/>
    </xf>
    <xf numFmtId="0" fontId="14" fillId="2" borderId="31" xfId="0" applyFont="1" applyFill="1" applyBorder="1" applyAlignment="1">
      <alignment horizontal="center" vertical="center" textRotation="90" wrapText="1"/>
    </xf>
    <xf numFmtId="0" fontId="10" fillId="0" borderId="0" xfId="0" applyFont="1" applyAlignment="1">
      <alignment horizontal="center" vertical="center" wrapText="1"/>
    </xf>
    <xf numFmtId="0" fontId="10" fillId="0" borderId="0" xfId="0" applyFont="1" applyAlignment="1">
      <alignment horizontal="center" vertical="center"/>
    </xf>
  </cellXfs>
  <cellStyles count="4">
    <cellStyle name="Komma" xfId="1" builtinId="3"/>
    <cellStyle name="Standard" xfId="0" builtinId="0"/>
    <cellStyle name="Standard 2" xfId="2" xr:uid="{DD86DC53-6475-47B4-9B4B-110B20AF75CF}"/>
    <cellStyle name="Standard 3" xfId="3" xr:uid="{0B289EBE-2A8C-4155-A986-28487EEDD62B}"/>
  </cellStyles>
  <dxfs count="222">
    <dxf>
      <font>
        <strike val="0"/>
        <outline val="0"/>
        <shadow val="0"/>
        <u val="none"/>
        <vertAlign val="baseline"/>
        <sz val="20"/>
        <color theme="1"/>
        <name val="Arial"/>
        <scheme val="none"/>
      </font>
      <numFmt numFmtId="0" formatCode="General"/>
      <alignment horizontal="left" vertical="top"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20"/>
        <color theme="1"/>
        <name val="Arial"/>
        <scheme val="none"/>
      </font>
      <numFmt numFmtId="30" formatCode="@"/>
      <alignment horizontal="left"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0"/>
        <color theme="1"/>
        <name val="Arial"/>
        <scheme val="none"/>
      </font>
      <numFmt numFmtId="30" formatCode="@"/>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0"/>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0"/>
        <color theme="1"/>
        <name val="Arial"/>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0"/>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0"/>
        <color theme="1"/>
        <name val="Arial"/>
        <scheme val="none"/>
      </font>
      <numFmt numFmtId="30" formatCode="@"/>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border diagonalUp="0" diagonalDown="0">
        <left style="medium">
          <color rgb="FF000000"/>
        </left>
        <right style="medium">
          <color rgb="FF000000"/>
        </right>
        <bottom style="medium">
          <color rgb="FF000000"/>
        </bottom>
      </border>
    </dxf>
    <dxf>
      <font>
        <b val="0"/>
        <i val="0"/>
        <strike val="0"/>
        <condense val="0"/>
        <extend val="0"/>
        <outline val="0"/>
        <shadow val="0"/>
        <u val="none"/>
        <vertAlign val="baseline"/>
        <sz val="11"/>
        <color rgb="FF000000"/>
        <name val="Arial"/>
        <scheme val="none"/>
      </font>
      <fill>
        <patternFill patternType="none">
          <fgColor rgb="FF000000"/>
          <bgColor rgb="FFFFFFFF"/>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left" vertical="top" textRotation="0" wrapText="1" indent="0" justifyLastLine="0" shrinkToFit="0" readingOrder="0"/>
      <border diagonalUp="0" diagonalDown="0">
        <left style="thin">
          <color theme="0"/>
        </left>
        <right style="thin">
          <color theme="0"/>
        </right>
        <top/>
        <bottom/>
      </border>
    </dxf>
    <dxf>
      <font>
        <strike val="0"/>
        <outline val="0"/>
        <shadow val="0"/>
        <u val="none"/>
        <vertAlign val="baseline"/>
        <sz val="22"/>
        <color theme="1"/>
        <name val="Arial"/>
        <family val="2"/>
        <scheme val="none"/>
      </font>
      <numFmt numFmtId="0" formatCode="Genera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22"/>
        <color theme="1"/>
        <name val="Arial"/>
        <family val="2"/>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30" formatCode="@"/>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border diagonalUp="0" diagonalDown="0">
        <left style="medium">
          <color rgb="FF000000"/>
        </left>
        <right style="medium">
          <color rgb="FF000000"/>
        </right>
        <bottom style="medium">
          <color rgb="FF000000"/>
        </bottom>
      </border>
    </dxf>
    <dxf>
      <font>
        <b val="0"/>
        <i val="0"/>
        <strike val="0"/>
        <condense val="0"/>
        <extend val="0"/>
        <outline val="0"/>
        <shadow val="0"/>
        <u val="none"/>
        <vertAlign val="baseline"/>
        <sz val="22"/>
        <color rgb="FF000000"/>
        <name val="Arial"/>
        <family val="2"/>
        <scheme val="none"/>
      </font>
      <fill>
        <patternFill patternType="none">
          <fgColor rgb="FF000000"/>
          <bgColor rgb="FFFFFFFF"/>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22"/>
        <color theme="0"/>
        <name val="Arial"/>
        <family val="2"/>
        <scheme val="none"/>
      </font>
      <fill>
        <patternFill patternType="solid">
          <fgColor indexed="64"/>
          <bgColor rgb="FF960000"/>
        </patternFill>
      </fill>
      <alignment horizontal="left"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Arial"/>
        <scheme val="none"/>
      </font>
      <numFmt numFmtId="164" formatCode="_-* #,##0.00\ _€_-;\-* #,##0.00\ _€_-;_-* &quot;-&quot;??\ _€_-;_-@_-"/>
      <fill>
        <patternFill patternType="none">
          <fgColor rgb="FF000000"/>
          <bgColor rgb="FFFFFFFF"/>
        </patternFill>
      </fill>
      <alignment horizontal="left" vertical="top"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20"/>
        <color theme="1"/>
        <name val="Arial"/>
        <scheme val="none"/>
      </font>
      <numFmt numFmtId="30" formatCode="@"/>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0"/>
        <color theme="1"/>
        <name val="Arial"/>
        <scheme val="none"/>
      </font>
      <alignment horizontal="left" vertical="top" textRotation="0" wrapText="0" indent="0" justifyLastLine="0" shrinkToFit="0" readingOrder="0"/>
      <border diagonalUp="0" diagonalDown="0" outline="0">
        <left style="thin">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0"/>
        <color theme="1"/>
        <name val="Arial"/>
        <scheme val="none"/>
      </font>
      <numFmt numFmtId="30" formatCode="@"/>
      <alignment horizontal="left" vertical="top" textRotation="0" wrapText="0" indent="0" justifyLastLine="0" shrinkToFit="0" readingOrder="0"/>
      <border diagonalUp="0" diagonalDown="0" outline="0">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border outline="0">
        <left style="medium">
          <color rgb="FF000000"/>
        </left>
        <right style="medium">
          <color rgb="FF000000"/>
        </right>
        <top style="thin">
          <color rgb="FFFFFFFF"/>
        </top>
        <bottom style="medium">
          <color rgb="FF000000"/>
        </bottom>
      </border>
    </dxf>
    <dxf>
      <font>
        <b val="0"/>
        <i val="0"/>
        <strike val="0"/>
        <condense val="0"/>
        <extend val="0"/>
        <outline val="0"/>
        <shadow val="0"/>
        <u val="none"/>
        <vertAlign val="baseline"/>
        <sz val="11"/>
        <color rgb="FF000000"/>
        <name val="Arial"/>
        <scheme val="none"/>
      </font>
      <fill>
        <patternFill patternType="none">
          <fgColor rgb="FF000000"/>
          <bgColor rgb="FFFFFFFF"/>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strike val="0"/>
        <outline val="0"/>
        <shadow val="0"/>
        <u val="none"/>
        <vertAlign val="baseline"/>
        <sz val="22"/>
        <color theme="1"/>
        <name val="Arial"/>
        <scheme val="none"/>
      </font>
      <numFmt numFmtId="0" formatCode="Genera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22"/>
        <color theme="1"/>
        <name val="Arial"/>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6"/>
        <color theme="1"/>
        <name val="Arial"/>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6"/>
        <color theme="1"/>
        <name val="Arial"/>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6"/>
        <color theme="1"/>
        <name val="Arial"/>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6"/>
        <color theme="1"/>
        <name val="Arial"/>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16"/>
        <color theme="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0"/>
        <color theme="1"/>
        <name val="Arial"/>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border outline="0">
        <left style="medium">
          <color indexed="64"/>
        </left>
        <right style="medium">
          <color indexed="64"/>
        </right>
        <top style="thin">
          <color theme="0"/>
        </top>
        <bottom style="medium">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22"/>
        <color theme="1"/>
        <name val="Arial"/>
        <family val="2"/>
        <scheme val="none"/>
      </font>
      <numFmt numFmtId="0" formatCode="Genera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22"/>
        <color theme="1"/>
        <name val="Arial"/>
        <family val="2"/>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0" formatCode="Genera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30" formatCode="@"/>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border outline="0">
        <left style="medium">
          <color rgb="FF000000"/>
        </left>
        <right style="medium">
          <color rgb="FF000000"/>
        </right>
        <top style="thin">
          <color rgb="FFFFFFFF"/>
        </top>
        <bottom style="medium">
          <color rgb="FF000000"/>
        </bottom>
      </border>
    </dxf>
    <dxf>
      <font>
        <b val="0"/>
        <i val="0"/>
        <strike val="0"/>
        <condense val="0"/>
        <extend val="0"/>
        <outline val="0"/>
        <shadow val="0"/>
        <u val="none"/>
        <vertAlign val="baseline"/>
        <sz val="22"/>
        <color rgb="FF000000"/>
        <name val="Arial"/>
        <family val="2"/>
        <scheme val="none"/>
      </font>
      <fill>
        <patternFill patternType="none">
          <fgColor rgb="FF000000"/>
          <bgColor rgb="FFFFFFFF"/>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22"/>
        <color theme="0"/>
        <name val="Arial"/>
        <family val="2"/>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22"/>
        <color theme="1"/>
        <name val="Arial"/>
        <scheme val="none"/>
      </font>
      <numFmt numFmtId="0" formatCode="Genera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22"/>
        <color theme="1"/>
        <name val="Arial"/>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6"/>
        <color theme="1"/>
        <name val="Arial"/>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6"/>
        <color theme="1"/>
        <name val="Arial"/>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6"/>
        <color theme="1"/>
        <name val="Arial"/>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6"/>
        <color theme="1"/>
        <name val="Arial"/>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border outline="0">
        <left style="medium">
          <color indexed="64"/>
        </left>
        <right style="medium">
          <color indexed="64"/>
        </right>
        <top style="thin">
          <color theme="0"/>
        </top>
        <bottom style="medium">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3"/>
        <color theme="0"/>
        <name val="Arial"/>
        <family val="2"/>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22"/>
        <color theme="1"/>
        <name val="Arial"/>
        <family val="2"/>
        <scheme val="none"/>
      </font>
      <numFmt numFmtId="0" formatCode="Genera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22"/>
        <color theme="1"/>
        <name val="Arial"/>
        <family val="2"/>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0" formatCode="Genera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30" formatCode="@"/>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border outline="0">
        <left style="medium">
          <color indexed="64"/>
        </left>
        <right style="medium">
          <color indexed="64"/>
        </right>
        <top style="thin">
          <color theme="0"/>
        </top>
        <bottom style="medium">
          <color indexed="64"/>
        </bottom>
      </border>
    </dxf>
    <dxf>
      <font>
        <b val="0"/>
        <i val="0"/>
        <strike val="0"/>
        <condense val="0"/>
        <extend val="0"/>
        <outline val="0"/>
        <shadow val="0"/>
        <u val="none"/>
        <vertAlign val="baseline"/>
        <sz val="22"/>
        <color theme="1"/>
        <name val="Arial"/>
        <family val="2"/>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22"/>
        <color theme="0"/>
        <name val="Arial"/>
        <family val="2"/>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Arial"/>
        <family val="2"/>
        <scheme val="none"/>
      </font>
      <numFmt numFmtId="0" formatCode="Genera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11"/>
        <color theme="1"/>
        <name val="Arial"/>
        <family val="2"/>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11"/>
        <color theme="1"/>
        <name val="Arial"/>
        <family val="2"/>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11"/>
        <color theme="1"/>
        <name val="Arial"/>
        <family val="2"/>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11"/>
        <color theme="1"/>
        <name val="Arial"/>
        <family val="2"/>
        <scheme val="none"/>
      </font>
      <numFmt numFmtId="165" formatCode="#,##0\ _€;[Red]\-#,##0\ _€"/>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11"/>
        <color theme="1"/>
        <name val="Arial"/>
        <family val="2"/>
        <scheme val="none"/>
      </font>
      <numFmt numFmtId="30" formatCode="@"/>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border diagonalUp="0" diagonalDown="0">
        <left style="medium">
          <color indexed="64"/>
        </left>
        <right style="medium">
          <color indexed="64"/>
        </right>
        <bottom style="medium">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Arial"/>
        <family val="2"/>
        <scheme val="none"/>
      </font>
      <fill>
        <patternFill patternType="solid">
          <fgColor indexed="64"/>
          <bgColor rgb="FF960000"/>
        </patternFill>
      </fill>
      <alignment horizontal="left" vertical="top"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22"/>
        <color theme="1"/>
        <name val="Arial"/>
        <family val="2"/>
        <scheme val="none"/>
      </font>
      <numFmt numFmtId="0" formatCode="Genera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22"/>
        <color theme="1"/>
        <name val="Arial"/>
        <family val="2"/>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165" formatCode="#,##0\ _€;[Red]\-#,##0\ _€"/>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2"/>
        <color theme="1"/>
        <name val="Arial"/>
        <family val="2"/>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22"/>
        <color theme="1"/>
        <name val="Arial"/>
        <family val="2"/>
        <scheme val="none"/>
      </font>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22"/>
        <color theme="0"/>
        <name val="Arial"/>
        <family val="2"/>
        <scheme val="none"/>
      </font>
      <fill>
        <patternFill patternType="solid">
          <fgColor indexed="64"/>
          <bgColor rgb="FF960000"/>
        </patternFill>
      </fill>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ego/OneDrive/Documents/Final%20Vordruck_DHH_2021_2022-sicher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schussliste"/>
      <sheetName val="Zuschussliste-Ausfüllhilfe"/>
      <sheetName val="Investitionsliste"/>
      <sheetName val="Investitionsliste-Ausfüllhilfe"/>
      <sheetName val="Teilergebnis-HH"/>
      <sheetName val="Teilergebnis-HH-Ausfüllhilfe"/>
      <sheetName val="Allgemeine Anträge"/>
      <sheetName val="Deckungsvorschläge"/>
      <sheetName val="Deckungsvorschläge_Ausfüllhilfe"/>
      <sheetName val="Final Vordruck_DHH_2021_2022-si"/>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e16" displayName="Tabelle16" ref="A10:N78" headerRowCount="0" totalsRowShown="0" headerRowDxfId="221" dataDxfId="220" tableBorderDxfId="219" totalsRowBorderDxfId="218" dataCellStyle="Komma">
  <tableColumns count="14">
    <tableColumn id="1" xr3:uid="{00000000-0010-0000-0000-000001000000}" name="(1)" headerRowDxfId="217" dataDxfId="216"/>
    <tableColumn id="8" xr3:uid="{00000000-0010-0000-0000-000008000000}" name="Spalte1" headerRowDxfId="215" dataDxfId="214"/>
    <tableColumn id="2" xr3:uid="{00000000-0010-0000-0000-000002000000}" name="(2)" headerRowDxfId="213" dataDxfId="212"/>
    <tableColumn id="11" xr3:uid="{00000000-0010-0000-0000-00000B000000}" name="Spalte3" headerRowDxfId="211" dataDxfId="210"/>
    <tableColumn id="3" xr3:uid="{00000000-0010-0000-0000-000003000000}" name="(3)" headerRowDxfId="209" dataDxfId="208"/>
    <tableColumn id="4" xr3:uid="{00000000-0010-0000-0000-000004000000}" name="(4)" headerRowDxfId="207" dataDxfId="206"/>
    <tableColumn id="12" xr3:uid="{00000000-0010-0000-0000-00000C000000}" name="Spalte4" headerRowDxfId="205" dataDxfId="204"/>
    <tableColumn id="14" xr3:uid="{00000000-0010-0000-0000-00000E000000}" name="Spalte5" headerRowDxfId="203" dataDxfId="202"/>
    <tableColumn id="5" xr3:uid="{00000000-0010-0000-0000-000005000000}" name="(5)" headerRowDxfId="201" dataDxfId="200" dataCellStyle="Komma"/>
    <tableColumn id="6" xr3:uid="{00000000-0010-0000-0000-000006000000}" name="(6)" headerRowDxfId="199" dataDxfId="198" dataCellStyle="Komma"/>
    <tableColumn id="7" xr3:uid="{00000000-0010-0000-0000-000007000000}" name="(7)" headerRowDxfId="197" dataDxfId="196" dataCellStyle="Komma"/>
    <tableColumn id="13" xr3:uid="{00000000-0010-0000-0000-00000D000000}" name="Spalte2" headerRowDxfId="195" dataDxfId="194" dataCellStyle="Komma"/>
    <tableColumn id="9" xr3:uid="{00000000-0010-0000-0000-000009000000}" name="(9)" headerRowDxfId="193" dataDxfId="192"/>
    <tableColumn id="10" xr3:uid="{00000000-0010-0000-0000-00000A000000}" name="(10)" headerRowDxfId="191" dataDxfId="190">
      <calculatedColumnFormula>IF(A10&lt;&gt;"",$E$2,"")</calculatedColumnFormula>
    </tableColumn>
  </tableColumns>
  <tableStyleInfo name="TableStyleLight1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1" displayName="Tabelle1" ref="A13:J22" headerRowCount="0" totalsRowShown="0" headerRowDxfId="189" dataDxfId="188" tableBorderDxfId="187" dataCellStyle="Komma">
  <tableColumns count="10">
    <tableColumn id="1" xr3:uid="{00000000-0010-0000-0100-000001000000}" name="(1)" headerRowDxfId="186" dataDxfId="185"/>
    <tableColumn id="2" xr3:uid="{00000000-0010-0000-0100-000002000000}" name="(2)" headerRowDxfId="184" dataDxfId="183"/>
    <tableColumn id="3" xr3:uid="{00000000-0010-0000-0100-000003000000}" name="(3)" headerRowDxfId="182" dataDxfId="181"/>
    <tableColumn id="4" xr3:uid="{00000000-0010-0000-0100-000004000000}" name="(4)" headerRowDxfId="180" dataDxfId="179"/>
    <tableColumn id="5" xr3:uid="{00000000-0010-0000-0100-000005000000}" name="(5)" headerRowDxfId="178" dataDxfId="177" dataCellStyle="Komma"/>
    <tableColumn id="6" xr3:uid="{00000000-0010-0000-0100-000006000000}" name="(6)" headerRowDxfId="176" dataDxfId="175" dataCellStyle="Komma"/>
    <tableColumn id="7" xr3:uid="{00000000-0010-0000-0100-000007000000}" name="(7)" headerRowDxfId="174" dataDxfId="173" dataCellStyle="Komma"/>
    <tableColumn id="13" xr3:uid="{00000000-0010-0000-0100-00000D000000}" name="Spalte2" headerRowDxfId="172" dataDxfId="171" dataCellStyle="Komma"/>
    <tableColumn id="9" xr3:uid="{00000000-0010-0000-0100-000009000000}" name="(9)" headerRowDxfId="170" dataDxfId="169"/>
    <tableColumn id="10" xr3:uid="{00000000-0010-0000-0100-00000A000000}" name="(10)" headerRowDxfId="168" dataDxfId="167">
      <calculatedColumnFormula>IF(I13&lt;&gt;"",$A$6,"")</calculatedColumnFormula>
    </tableColumn>
  </tableColumns>
  <tableStyleInfo name="TableStyleLight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elle38" displayName="Tabelle38" ref="A11:M18" headerRowCount="0" totalsRowShown="0" headerRowDxfId="166" dataDxfId="165" tableBorderDxfId="164" dataCellStyle="Komma">
  <tableColumns count="13">
    <tableColumn id="1" xr3:uid="{00000000-0010-0000-0200-000001000000}" name="(1)" headerRowDxfId="163" dataDxfId="162"/>
    <tableColumn id="2" xr3:uid="{00000000-0010-0000-0200-000002000000}" name="(2)" headerRowDxfId="161" dataDxfId="160"/>
    <tableColumn id="12" xr3:uid="{00000000-0010-0000-0200-00000C000000}" name="Spalte1" headerRowDxfId="159" dataDxfId="158">
      <calculatedColumnFormula>IF(Tabelle38[[#This Row],[(1)]]&lt;&gt;"",$D$3,"")</calculatedColumnFormula>
    </tableColumn>
    <tableColumn id="3" xr3:uid="{00000000-0010-0000-0200-000003000000}" name="(3)" headerRowDxfId="157" dataDxfId="156"/>
    <tableColumn id="4" xr3:uid="{00000000-0010-0000-0200-000004000000}" name="(4)" headerRowDxfId="155" dataDxfId="154"/>
    <tableColumn id="5" xr3:uid="{00000000-0010-0000-0200-000005000000}" name="(5)" headerRowDxfId="153" dataDxfId="152"/>
    <tableColumn id="6" xr3:uid="{00000000-0010-0000-0200-000006000000}" name="(6)" headerRowDxfId="151" dataDxfId="150" dataCellStyle="Komma"/>
    <tableColumn id="7" xr3:uid="{00000000-0010-0000-0200-000007000000}" name="(7)" headerRowDxfId="149" dataDxfId="148" dataCellStyle="Komma"/>
    <tableColumn id="8" xr3:uid="{00000000-0010-0000-0200-000008000000}" name="(8)" headerRowDxfId="147" dataDxfId="146" dataCellStyle="Komma"/>
    <tableColumn id="9" xr3:uid="{00000000-0010-0000-0200-000009000000}" name="(9)" headerRowDxfId="145" dataDxfId="144" dataCellStyle="Komma"/>
    <tableColumn id="10" xr3:uid="{00000000-0010-0000-0200-00000A000000}" name="(10)" headerRowDxfId="143" dataDxfId="142"/>
    <tableColumn id="11" xr3:uid="{00000000-0010-0000-0200-00000B000000}" name="(11)" headerRowDxfId="141" dataDxfId="140">
      <calculatedColumnFormula>IF(A11&lt;&gt;"",$D$3,"")</calculatedColumnFormula>
    </tableColumn>
    <tableColumn id="13" xr3:uid="{63ED137E-CD29-4059-B68C-DA771A2B68FF}" name="Spalte2" headerRowDxfId="139" dataDxfId="138" dataCellStyle="Komma"/>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elle3" displayName="Tabelle3" ref="A14:K22" headerRowCount="0" totalsRowShown="0" headerRowDxfId="137" dataDxfId="136" tableBorderDxfId="135" dataCellStyle="Komma">
  <tableColumns count="11">
    <tableColumn id="1" xr3:uid="{00000000-0010-0000-0300-000001000000}" name="(1)" headerRowDxfId="134" dataDxfId="133"/>
    <tableColumn id="2" xr3:uid="{00000000-0010-0000-0300-000002000000}" name="(2)" headerRowDxfId="132" dataDxfId="131"/>
    <tableColumn id="3" xr3:uid="{00000000-0010-0000-0300-000003000000}" name="(3)" headerRowDxfId="130" dataDxfId="129"/>
    <tableColumn id="4" xr3:uid="{00000000-0010-0000-0300-000004000000}" name="(4)" headerRowDxfId="128" dataDxfId="127"/>
    <tableColumn id="5" xr3:uid="{00000000-0010-0000-0300-000005000000}" name="(5)" headerRowDxfId="126" dataDxfId="125"/>
    <tableColumn id="6" xr3:uid="{00000000-0010-0000-0300-000006000000}" name="(6)" headerRowDxfId="124" dataDxfId="123" dataCellStyle="Komma"/>
    <tableColumn id="7" xr3:uid="{00000000-0010-0000-0300-000007000000}" name="(7)" headerRowDxfId="122" dataDxfId="121" dataCellStyle="Komma"/>
    <tableColumn id="8" xr3:uid="{00000000-0010-0000-0300-000008000000}" name="(8)" headerRowDxfId="120" dataDxfId="119" dataCellStyle="Komma"/>
    <tableColumn id="9" xr3:uid="{00000000-0010-0000-0300-000009000000}" name="(9)" headerRowDxfId="118" dataDxfId="117" dataCellStyle="Komma"/>
    <tableColumn id="10" xr3:uid="{00000000-0010-0000-0300-00000A000000}" name="(10)" headerRowDxfId="116" dataDxfId="115"/>
    <tableColumn id="11" xr3:uid="{00000000-0010-0000-0300-00000B000000}" name="(11)" headerRowDxfId="114" dataDxfId="113">
      <calculatedColumnFormula>IF(J14&lt;&gt;"",$A$6,"")</calculatedColumnFormula>
    </tableColumn>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elle46" displayName="Tabelle46" ref="A11:L15" headerRowCount="0" totalsRowShown="0" headerRowDxfId="112" dataDxfId="111" tableBorderDxfId="110" dataCellStyle="Komma">
  <tableColumns count="12">
    <tableColumn id="1" xr3:uid="{00000000-0010-0000-0400-000001000000}" name="(1)" headerRowDxfId="109" dataDxfId="108"/>
    <tableColumn id="2" xr3:uid="{00000000-0010-0000-0400-000002000000}" name="(2)" headerRowDxfId="107" dataDxfId="106"/>
    <tableColumn id="12" xr3:uid="{00000000-0010-0000-0400-00000C000000}" name="Spalte1" headerRowDxfId="105" dataDxfId="104">
      <calculatedColumnFormula>IF(Tabelle38[[#This Row],[(1)]]&lt;&gt;"",$D$3,"")</calculatedColumnFormula>
    </tableColumn>
    <tableColumn id="3" xr3:uid="{00000000-0010-0000-0400-000003000000}" name="(3)" headerRowDxfId="103" dataDxfId="102"/>
    <tableColumn id="4" xr3:uid="{00000000-0010-0000-0400-000004000000}" name="(4)" headerRowDxfId="101" dataDxfId="100"/>
    <tableColumn id="5" xr3:uid="{00000000-0010-0000-0400-000005000000}" name="(5)" headerRowDxfId="99" dataDxfId="98"/>
    <tableColumn id="6" xr3:uid="{00000000-0010-0000-0400-000006000000}" name="(6)" headerRowDxfId="97" dataDxfId="96" dataCellStyle="Komma"/>
    <tableColumn id="7" xr3:uid="{00000000-0010-0000-0400-000007000000}" name="(7)" headerRowDxfId="95" dataDxfId="94" dataCellStyle="Komma"/>
    <tableColumn id="8" xr3:uid="{00000000-0010-0000-0400-000008000000}" name="(8)" headerRowDxfId="93" dataDxfId="92" dataCellStyle="Komma"/>
    <tableColumn id="9" xr3:uid="{00000000-0010-0000-0400-000009000000}" name="(9)" headerRowDxfId="91" dataDxfId="90" dataCellStyle="Komma"/>
    <tableColumn id="10" xr3:uid="{00000000-0010-0000-0400-00000A000000}" name="(10)" headerRowDxfId="89" dataDxfId="88"/>
    <tableColumn id="11" xr3:uid="{00000000-0010-0000-0400-00000B000000}" name="(11)" headerRowDxfId="87" dataDxfId="86">
      <calculatedColumnFormula>IF(K11&lt;&gt;"",$D$3,"")</calculatedColumnFormula>
    </tableColumn>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elle4" displayName="Tabelle4" ref="A14:K25" headerRowCount="0" totalsRowShown="0" headerRowDxfId="85" dataDxfId="84" tableBorderDxfId="83" dataCellStyle="Komma">
  <tableColumns count="11">
    <tableColumn id="1" xr3:uid="{00000000-0010-0000-0500-000001000000}" name="(1)" headerRowDxfId="82" dataDxfId="81"/>
    <tableColumn id="2" xr3:uid="{00000000-0010-0000-0500-000002000000}" name="(2)" headerRowDxfId="80" dataDxfId="79"/>
    <tableColumn id="3" xr3:uid="{00000000-0010-0000-0500-000003000000}" name="(3)" headerRowDxfId="78" dataDxfId="77"/>
    <tableColumn id="4" xr3:uid="{00000000-0010-0000-0500-000004000000}" name="(4)" headerRowDxfId="76" dataDxfId="75"/>
    <tableColumn id="5" xr3:uid="{00000000-0010-0000-0500-000005000000}" name="(5)" headerRowDxfId="74" dataDxfId="73"/>
    <tableColumn id="6" xr3:uid="{00000000-0010-0000-0500-000006000000}" name="(6)" headerRowDxfId="72" dataDxfId="71" dataCellStyle="Komma"/>
    <tableColumn id="7" xr3:uid="{00000000-0010-0000-0500-000007000000}" name="(7)" headerRowDxfId="70" dataDxfId="69" dataCellStyle="Komma"/>
    <tableColumn id="8" xr3:uid="{00000000-0010-0000-0500-000008000000}" name="(8)" headerRowDxfId="68" dataDxfId="67" dataCellStyle="Komma"/>
    <tableColumn id="9" xr3:uid="{00000000-0010-0000-0500-000009000000}" name="(9)" headerRowDxfId="66" dataDxfId="65" dataCellStyle="Komma"/>
    <tableColumn id="10" xr3:uid="{00000000-0010-0000-0500-00000A000000}" name="(10)" headerRowDxfId="64" dataDxfId="63"/>
    <tableColumn id="11" xr3:uid="{00000000-0010-0000-0500-00000B000000}" name="(11)" headerRowDxfId="62" dataDxfId="61">
      <calculatedColumnFormula>IF(J14&lt;&gt;"",$A$6,"")</calculatedColumnFormula>
    </tableColumn>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elle4610" displayName="Tabelle4610" ref="A10:D14" headerRowCount="0" totalsRowShown="0" headerRowDxfId="60" dataDxfId="59" tableBorderDxfId="58" dataCellStyle="Komma">
  <tableColumns count="4">
    <tableColumn id="1" xr3:uid="{00000000-0010-0000-0600-000001000000}" name="(1)" headerRowDxfId="57" dataDxfId="56"/>
    <tableColumn id="2" xr3:uid="{00000000-0010-0000-0600-000002000000}" name="Spalte2" headerRowDxfId="55" dataDxfId="54"/>
    <tableColumn id="4" xr3:uid="{00000000-0010-0000-0600-000004000000}" name="(4)" headerRowDxfId="53" dataDxfId="52"/>
    <tableColumn id="3" xr3:uid="{00000000-0010-0000-0600-000003000000}" name="Spalte1" headerRowDxfId="51" dataDxfId="50" dataCellStyle="Komma">
      <calculatedColumnFormula>IF(C10&lt;&gt;"",$C$3,"")</calculatedColumnFormula>
    </tableColumn>
  </tableColumns>
  <tableStyleInfo name="TableStyleMedium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elle163" displayName="Tabelle163" ref="A10:K24" headerRowCount="0" totalsRowShown="0" headerRowDxfId="49" dataDxfId="48" tableBorderDxfId="47" dataCellStyle="Komma">
  <tableColumns count="11">
    <tableColumn id="1" xr3:uid="{00000000-0010-0000-0700-000001000000}" name="(1)" headerRowDxfId="46" dataDxfId="45"/>
    <tableColumn id="2" xr3:uid="{00000000-0010-0000-0700-000002000000}" name="(2)" headerRowDxfId="44" dataDxfId="43"/>
    <tableColumn id="8" xr3:uid="{00000000-0010-0000-0700-000008000000}" name="Spalte1" headerRowDxfId="42" dataDxfId="41">
      <calculatedColumnFormula>IF(Tabelle38[[#This Row],[(1)]]&lt;&gt;"",$D$3,"")</calculatedColumnFormula>
    </tableColumn>
    <tableColumn id="3" xr3:uid="{00000000-0010-0000-0700-000003000000}" name="(3)" headerRowDxfId="40" dataDxfId="39"/>
    <tableColumn id="4" xr3:uid="{00000000-0010-0000-0700-000004000000}" name="(4)" headerRowDxfId="38" dataDxfId="37"/>
    <tableColumn id="5" xr3:uid="{00000000-0010-0000-0700-000005000000}" name="(5)" headerRowDxfId="36" dataDxfId="35" dataCellStyle="Komma"/>
    <tableColumn id="6" xr3:uid="{00000000-0010-0000-0700-000006000000}" name="(6)" headerRowDxfId="34" dataDxfId="33" dataCellStyle="Komma"/>
    <tableColumn id="7" xr3:uid="{00000000-0010-0000-0700-000007000000}" name="(7)" headerRowDxfId="32" dataDxfId="31" dataCellStyle="Komma"/>
    <tableColumn id="13" xr3:uid="{00000000-0010-0000-0700-00000D000000}" name="Spalte2" headerRowDxfId="30" dataDxfId="29" dataCellStyle="Komma"/>
    <tableColumn id="9" xr3:uid="{00000000-0010-0000-0700-000009000000}" name="(9)" headerRowDxfId="28" dataDxfId="27"/>
    <tableColumn id="10" xr3:uid="{00000000-0010-0000-0700-00000A000000}" name="(10)" headerRowDxfId="26" dataDxfId="25">
      <calculatedColumnFormula>IF(J10&lt;&gt;"",$D$3,"")</calculatedColumnFormula>
    </tableColumn>
  </tableColumns>
  <tableStyleInfo name="TableStyleLight1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elle1637" displayName="Tabelle1637" ref="A10:K14" headerRowCount="0" totalsRowShown="0" headerRowDxfId="24" dataDxfId="23" tableBorderDxfId="22" dataCellStyle="Komma">
  <tableColumns count="11">
    <tableColumn id="1" xr3:uid="{00000000-0010-0000-0800-000001000000}" name="(1)" headerRowDxfId="21" dataDxfId="20"/>
    <tableColumn id="2" xr3:uid="{00000000-0010-0000-0800-000002000000}" name="(2)" headerRowDxfId="19" dataDxfId="18"/>
    <tableColumn id="8" xr3:uid="{00000000-0010-0000-0800-000008000000}" name="Spalte1" headerRowDxfId="17" dataDxfId="16">
      <calculatedColumnFormula>IF(Tabelle1637[[#This Row],[(1)]]&lt;&gt;"",$D$3,"")</calculatedColumnFormula>
    </tableColumn>
    <tableColumn id="3" xr3:uid="{00000000-0010-0000-0800-000003000000}" name="(3)" headerRowDxfId="15" dataDxfId="14"/>
    <tableColumn id="4" xr3:uid="{00000000-0010-0000-0800-000004000000}" name="(4)" headerRowDxfId="13" dataDxfId="12"/>
    <tableColumn id="5" xr3:uid="{00000000-0010-0000-0800-000005000000}" name="(5)" headerRowDxfId="11" dataDxfId="10" dataCellStyle="Komma"/>
    <tableColumn id="6" xr3:uid="{00000000-0010-0000-0800-000006000000}" name="(6)" headerRowDxfId="9" dataDxfId="8" dataCellStyle="Komma"/>
    <tableColumn id="7" xr3:uid="{00000000-0010-0000-0800-000007000000}" name="(7)" headerRowDxfId="7" dataDxfId="6" dataCellStyle="Komma"/>
    <tableColumn id="13" xr3:uid="{00000000-0010-0000-0800-00000D000000}" name="Spalte2" headerRowDxfId="5" dataDxfId="4" dataCellStyle="Komma"/>
    <tableColumn id="9" xr3:uid="{00000000-0010-0000-0800-000009000000}" name="(9)" headerRowDxfId="3" dataDxfId="2"/>
    <tableColumn id="10" xr3:uid="{00000000-0010-0000-0800-00000A000000}" name="(10)" headerRowDxfId="1" dataDxfId="0">
      <calculatedColumnFormula>IF(J10&lt;&gt;"",$D$3,"")</calculatedColumnFormula>
    </tableColumn>
  </tableColumns>
  <tableStyleInfo name="TableStyleLight17"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N80"/>
  <sheetViews>
    <sheetView showGridLines="0" topLeftCell="A73" zoomScale="55" zoomScaleNormal="55" zoomScalePageLayoutView="70" workbookViewId="0">
      <selection activeCell="E24" sqref="E24"/>
    </sheetView>
  </sheetViews>
  <sheetFormatPr baseColWidth="10" defaultColWidth="0" defaultRowHeight="141" customHeight="1" x14ac:dyDescent="0.25"/>
  <cols>
    <col min="1" max="1" width="8.6328125" style="167" customWidth="1"/>
    <col min="2" max="2" width="22.6328125" style="167" bestFit="1" customWidth="1"/>
    <col min="3" max="3" width="8.6328125" style="167" customWidth="1"/>
    <col min="4" max="4" width="8.6328125" style="167" hidden="1" customWidth="1"/>
    <col min="5" max="5" width="8.54296875" style="167" customWidth="1"/>
    <col min="6" max="6" width="33.6328125" style="167" customWidth="1"/>
    <col min="7" max="7" width="33.6328125" style="167" hidden="1" customWidth="1"/>
    <col min="8" max="8" width="16.36328125" style="167" hidden="1" customWidth="1"/>
    <col min="9" max="12" width="24.90625" style="167" customWidth="1"/>
    <col min="13" max="13" width="126.1796875" style="167" customWidth="1"/>
    <col min="14" max="14" width="10" style="167" hidden="1" customWidth="1"/>
    <col min="15" max="27" width="11.54296875" style="167" customWidth="1"/>
    <col min="28" max="28" width="12.54296875" style="167" customWidth="1"/>
    <col min="29" max="16384" width="0" style="167" hidden="1"/>
  </cols>
  <sheetData>
    <row r="1" spans="1:14" ht="24.75" customHeight="1" x14ac:dyDescent="0.25">
      <c r="A1" s="164" t="s">
        <v>21</v>
      </c>
      <c r="B1" s="164"/>
      <c r="C1" s="164"/>
      <c r="D1" s="164"/>
      <c r="E1" s="164"/>
      <c r="F1" s="165" t="s">
        <v>98</v>
      </c>
      <c r="G1" s="165"/>
      <c r="H1" s="165"/>
      <c r="I1" s="165"/>
      <c r="J1" s="165"/>
      <c r="K1" s="165"/>
      <c r="L1" s="165"/>
      <c r="M1" s="165"/>
      <c r="N1" s="166"/>
    </row>
    <row r="2" spans="1:14" ht="35.25" customHeight="1" x14ac:dyDescent="0.25">
      <c r="B2" s="168" t="s">
        <v>93</v>
      </c>
      <c r="C2" s="168"/>
      <c r="D2" s="168"/>
      <c r="E2" s="169" t="s">
        <v>290</v>
      </c>
      <c r="F2" s="165"/>
      <c r="G2" s="165"/>
      <c r="H2" s="165"/>
      <c r="I2" s="165"/>
      <c r="J2" s="165"/>
      <c r="K2" s="165"/>
      <c r="L2" s="165"/>
      <c r="M2" s="165"/>
    </row>
    <row r="3" spans="1:14" ht="19.5" customHeight="1" x14ac:dyDescent="0.25">
      <c r="B3" s="165"/>
      <c r="F3" s="165"/>
      <c r="G3" s="165"/>
      <c r="H3" s="165"/>
      <c r="I3" s="165"/>
      <c r="J3" s="165"/>
      <c r="K3" s="165"/>
      <c r="L3" s="165"/>
      <c r="M3" s="165"/>
    </row>
    <row r="4" spans="1:14" ht="30.75" customHeight="1" x14ac:dyDescent="0.25">
      <c r="B4" s="165" t="s">
        <v>18</v>
      </c>
      <c r="C4" s="165"/>
      <c r="D4" s="165"/>
      <c r="E4" s="165"/>
      <c r="F4" s="165"/>
      <c r="G4" s="165"/>
      <c r="H4" s="165"/>
      <c r="I4" s="165"/>
      <c r="J4" s="165"/>
      <c r="K4" s="165"/>
      <c r="L4" s="165"/>
      <c r="M4" s="165"/>
    </row>
    <row r="5" spans="1:14" ht="25.5" customHeight="1" x14ac:dyDescent="0.25">
      <c r="B5" s="165"/>
      <c r="C5" s="165"/>
      <c r="D5" s="165"/>
      <c r="E5" s="165"/>
      <c r="F5" s="165"/>
      <c r="G5" s="165"/>
      <c r="H5" s="165"/>
      <c r="I5" s="165"/>
      <c r="J5" s="165"/>
      <c r="K5" s="165"/>
      <c r="L5" s="165"/>
      <c r="M5" s="165"/>
    </row>
    <row r="6" spans="1:14" ht="15.75" customHeight="1" x14ac:dyDescent="0.25"/>
    <row r="7" spans="1:14" ht="57" customHeight="1" x14ac:dyDescent="0.25">
      <c r="A7" s="170" t="s">
        <v>52</v>
      </c>
      <c r="B7" s="170" t="s">
        <v>102</v>
      </c>
      <c r="C7" s="170" t="s">
        <v>0</v>
      </c>
      <c r="D7" s="170"/>
      <c r="E7" s="170" t="s">
        <v>50</v>
      </c>
      <c r="F7" s="170" t="s">
        <v>15</v>
      </c>
      <c r="G7" s="171"/>
      <c r="H7" s="172" t="s">
        <v>88</v>
      </c>
      <c r="I7" s="170" t="s">
        <v>99</v>
      </c>
      <c r="J7" s="170"/>
      <c r="K7" s="170" t="s">
        <v>100</v>
      </c>
      <c r="L7" s="170"/>
      <c r="M7" s="170" t="s">
        <v>13</v>
      </c>
      <c r="N7" s="173"/>
    </row>
    <row r="8" spans="1:14" ht="97.5" customHeight="1" x14ac:dyDescent="0.25">
      <c r="A8" s="170"/>
      <c r="B8" s="170"/>
      <c r="C8" s="170"/>
      <c r="D8" s="174" t="str">
        <f>N8</f>
        <v>Fraktion</v>
      </c>
      <c r="E8" s="170"/>
      <c r="F8" s="170"/>
      <c r="G8" s="171" t="s">
        <v>103</v>
      </c>
      <c r="H8" s="172"/>
      <c r="I8" s="170" t="s">
        <v>1</v>
      </c>
      <c r="J8" s="170" t="s">
        <v>2</v>
      </c>
      <c r="K8" s="170" t="s">
        <v>1</v>
      </c>
      <c r="L8" s="170" t="s">
        <v>2</v>
      </c>
      <c r="M8" s="170"/>
      <c r="N8" s="175" t="s">
        <v>19</v>
      </c>
    </row>
    <row r="9" spans="1:14" ht="36" customHeight="1" x14ac:dyDescent="0.25">
      <c r="A9" s="176" t="s">
        <v>3</v>
      </c>
      <c r="B9" s="176" t="s">
        <v>4</v>
      </c>
      <c r="C9" s="176" t="s">
        <v>5</v>
      </c>
      <c r="D9" s="176"/>
      <c r="E9" s="176" t="s">
        <v>6</v>
      </c>
      <c r="F9" s="176" t="s">
        <v>7</v>
      </c>
      <c r="G9" s="176"/>
      <c r="H9" s="176"/>
      <c r="I9" s="176" t="s">
        <v>8</v>
      </c>
      <c r="J9" s="176" t="s">
        <v>9</v>
      </c>
      <c r="K9" s="176" t="s">
        <v>10</v>
      </c>
      <c r="L9" s="176" t="s">
        <v>11</v>
      </c>
      <c r="M9" s="176" t="s">
        <v>12</v>
      </c>
      <c r="N9" s="176" t="s">
        <v>12</v>
      </c>
    </row>
    <row r="10" spans="1:14" ht="141.6" customHeight="1" x14ac:dyDescent="0.25">
      <c r="A10" s="177">
        <v>1</v>
      </c>
      <c r="B10" s="178" t="s">
        <v>443</v>
      </c>
      <c r="C10" s="177">
        <v>92</v>
      </c>
      <c r="D10" s="177" t="str">
        <f>IF(Tabelle16[[#This Row],[(1)]]&lt;&gt;"",$E$2,"")</f>
        <v>Eine Stadt für alle</v>
      </c>
      <c r="E10" s="177">
        <v>2</v>
      </c>
      <c r="F10" s="178" t="s">
        <v>444</v>
      </c>
      <c r="G10" s="178"/>
      <c r="H10" s="178"/>
      <c r="I10" s="179" t="s">
        <v>182</v>
      </c>
      <c r="J10" s="179" t="s">
        <v>446</v>
      </c>
      <c r="K10" s="179" t="s">
        <v>182</v>
      </c>
      <c r="L10" s="179" t="s">
        <v>446</v>
      </c>
      <c r="M10" s="167" t="s">
        <v>445</v>
      </c>
      <c r="N10" s="167" t="str">
        <f t="shared" ref="N10:N40" si="0">IF(A10&lt;&gt;"",$E$2,"")</f>
        <v>Eine Stadt für alle</v>
      </c>
    </row>
    <row r="11" spans="1:14" ht="141.6" customHeight="1" x14ac:dyDescent="0.25">
      <c r="A11" s="177">
        <v>2</v>
      </c>
      <c r="B11" s="178" t="s">
        <v>319</v>
      </c>
      <c r="C11" s="177">
        <v>93</v>
      </c>
      <c r="D11" s="177" t="str">
        <f>IF(Tabelle16[[#This Row],[(1)]]&lt;&gt;"",$E$2,"")</f>
        <v>Eine Stadt für alle</v>
      </c>
      <c r="E11" s="177">
        <v>7</v>
      </c>
      <c r="F11" s="178" t="s">
        <v>320</v>
      </c>
      <c r="G11" s="178"/>
      <c r="H11" s="178"/>
      <c r="I11" s="179" t="s">
        <v>321</v>
      </c>
      <c r="J11" s="179" t="s">
        <v>127</v>
      </c>
      <c r="K11" s="179" t="s">
        <v>321</v>
      </c>
      <c r="L11" s="179" t="s">
        <v>322</v>
      </c>
      <c r="M11" s="167" t="s">
        <v>323</v>
      </c>
      <c r="N11" s="182" t="str">
        <f>IF(A11&lt;&gt;"",$E$2,"")</f>
        <v>Eine Stadt für alle</v>
      </c>
    </row>
    <row r="12" spans="1:14" ht="141.6" customHeight="1" x14ac:dyDescent="0.25">
      <c r="A12" s="177">
        <v>3</v>
      </c>
      <c r="B12" s="178" t="s">
        <v>112</v>
      </c>
      <c r="C12" s="177">
        <v>95</v>
      </c>
      <c r="D12" s="177"/>
      <c r="E12" s="177">
        <v>9</v>
      </c>
      <c r="F12" s="178" t="s">
        <v>113</v>
      </c>
      <c r="G12" s="178"/>
      <c r="H12" s="178"/>
      <c r="I12" s="179" t="s">
        <v>114</v>
      </c>
      <c r="J12" s="179" t="s">
        <v>116</v>
      </c>
      <c r="K12" s="179" t="s">
        <v>114</v>
      </c>
      <c r="L12" s="179" t="s">
        <v>115</v>
      </c>
      <c r="M12" s="167" t="s">
        <v>292</v>
      </c>
      <c r="N12" s="167" t="str">
        <f t="shared" si="0"/>
        <v>Eine Stadt für alle</v>
      </c>
    </row>
    <row r="13" spans="1:14" ht="141.6" customHeight="1" x14ac:dyDescent="0.25">
      <c r="A13" s="177">
        <v>4</v>
      </c>
      <c r="B13" s="178" t="s">
        <v>117</v>
      </c>
      <c r="C13" s="177">
        <v>95</v>
      </c>
      <c r="D13" s="177"/>
      <c r="E13" s="177">
        <v>9</v>
      </c>
      <c r="F13" s="178" t="s">
        <v>120</v>
      </c>
      <c r="G13" s="178"/>
      <c r="H13" s="178"/>
      <c r="I13" s="179" t="s">
        <v>121</v>
      </c>
      <c r="J13" s="179" t="s">
        <v>118</v>
      </c>
      <c r="K13" s="179" t="s">
        <v>121</v>
      </c>
      <c r="L13" s="179" t="s">
        <v>119</v>
      </c>
      <c r="M13" s="178" t="s">
        <v>293</v>
      </c>
      <c r="N13" s="167" t="str">
        <f t="shared" si="0"/>
        <v>Eine Stadt für alle</v>
      </c>
    </row>
    <row r="14" spans="1:14" s="166" customFormat="1" ht="141" customHeight="1" x14ac:dyDescent="0.25">
      <c r="A14" s="177">
        <v>5</v>
      </c>
      <c r="B14" s="178" t="s">
        <v>122</v>
      </c>
      <c r="C14" s="177">
        <v>95</v>
      </c>
      <c r="D14" s="177"/>
      <c r="E14" s="177">
        <v>9</v>
      </c>
      <c r="F14" s="178" t="s">
        <v>123</v>
      </c>
      <c r="G14" s="178"/>
      <c r="H14" s="178"/>
      <c r="I14" s="179" t="s">
        <v>124</v>
      </c>
      <c r="J14" s="179" t="s">
        <v>125</v>
      </c>
      <c r="K14" s="179" t="s">
        <v>124</v>
      </c>
      <c r="L14" s="179" t="s">
        <v>126</v>
      </c>
      <c r="M14" s="178" t="s">
        <v>294</v>
      </c>
      <c r="N14" s="167" t="str">
        <f t="shared" si="0"/>
        <v>Eine Stadt für alle</v>
      </c>
    </row>
    <row r="15" spans="1:14" ht="141" customHeight="1" x14ac:dyDescent="0.25">
      <c r="A15" s="177">
        <v>6</v>
      </c>
      <c r="B15" s="178" t="s">
        <v>128</v>
      </c>
      <c r="C15" s="177">
        <v>96</v>
      </c>
      <c r="D15" s="177"/>
      <c r="E15" s="177">
        <v>9</v>
      </c>
      <c r="F15" s="178" t="s">
        <v>132</v>
      </c>
      <c r="G15" s="178"/>
      <c r="H15" s="178"/>
      <c r="I15" s="179" t="s">
        <v>129</v>
      </c>
      <c r="J15" s="179" t="s">
        <v>130</v>
      </c>
      <c r="K15" s="179" t="s">
        <v>129</v>
      </c>
      <c r="L15" s="179" t="s">
        <v>131</v>
      </c>
      <c r="M15" s="178" t="s">
        <v>295</v>
      </c>
      <c r="N15" s="181" t="str">
        <f t="shared" si="0"/>
        <v>Eine Stadt für alle</v>
      </c>
    </row>
    <row r="16" spans="1:14" ht="141" customHeight="1" x14ac:dyDescent="0.25">
      <c r="A16" s="177">
        <v>7</v>
      </c>
      <c r="B16" s="178" t="s">
        <v>133</v>
      </c>
      <c r="C16" s="177">
        <v>96</v>
      </c>
      <c r="D16" s="177"/>
      <c r="E16" s="177">
        <v>9</v>
      </c>
      <c r="F16" s="178" t="s">
        <v>134</v>
      </c>
      <c r="G16" s="178"/>
      <c r="H16" s="178"/>
      <c r="I16" s="179" t="s">
        <v>135</v>
      </c>
      <c r="J16" s="179" t="s">
        <v>136</v>
      </c>
      <c r="K16" s="179" t="s">
        <v>135</v>
      </c>
      <c r="L16" s="179" t="s">
        <v>136</v>
      </c>
      <c r="M16" s="178" t="s">
        <v>296</v>
      </c>
      <c r="N16" s="181" t="str">
        <f t="shared" si="0"/>
        <v>Eine Stadt für alle</v>
      </c>
    </row>
    <row r="17" spans="1:14" s="166" customFormat="1" ht="141" customHeight="1" x14ac:dyDescent="0.25">
      <c r="A17" s="177">
        <v>8</v>
      </c>
      <c r="B17" s="218" t="s">
        <v>146</v>
      </c>
      <c r="C17" s="217">
        <v>97</v>
      </c>
      <c r="D17" s="217"/>
      <c r="E17" s="217">
        <v>9</v>
      </c>
      <c r="F17" s="218" t="s">
        <v>147</v>
      </c>
      <c r="G17" s="218"/>
      <c r="H17" s="218"/>
      <c r="I17" s="179" t="s">
        <v>148</v>
      </c>
      <c r="J17" s="179" t="s">
        <v>149</v>
      </c>
      <c r="K17" s="179" t="s">
        <v>148</v>
      </c>
      <c r="L17" s="179" t="s">
        <v>413</v>
      </c>
      <c r="M17" s="228" t="s">
        <v>412</v>
      </c>
      <c r="N17" s="220" t="str">
        <f>IF(A17&lt;&gt;"",$E$2,"")</f>
        <v>Eine Stadt für alle</v>
      </c>
    </row>
    <row r="18" spans="1:14" ht="141" customHeight="1" x14ac:dyDescent="0.25">
      <c r="A18" s="177">
        <v>9</v>
      </c>
      <c r="B18" s="178" t="s">
        <v>141</v>
      </c>
      <c r="C18" s="177">
        <v>97</v>
      </c>
      <c r="D18" s="177"/>
      <c r="E18" s="177">
        <v>9</v>
      </c>
      <c r="F18" s="178" t="s">
        <v>142</v>
      </c>
      <c r="G18" s="178"/>
      <c r="H18" s="178"/>
      <c r="I18" s="179" t="s">
        <v>143</v>
      </c>
      <c r="J18" s="179" t="s">
        <v>145</v>
      </c>
      <c r="K18" s="179" t="s">
        <v>143</v>
      </c>
      <c r="L18" s="179" t="s">
        <v>144</v>
      </c>
      <c r="M18" s="178" t="s">
        <v>297</v>
      </c>
      <c r="N18" s="181" t="str">
        <f t="shared" si="0"/>
        <v>Eine Stadt für alle</v>
      </c>
    </row>
    <row r="19" spans="1:14" ht="141" customHeight="1" x14ac:dyDescent="0.25">
      <c r="A19" s="177">
        <v>10</v>
      </c>
      <c r="B19" s="178" t="s">
        <v>137</v>
      </c>
      <c r="C19" s="177">
        <v>97</v>
      </c>
      <c r="D19" s="177"/>
      <c r="E19" s="177">
        <v>9</v>
      </c>
      <c r="F19" s="178" t="s">
        <v>138</v>
      </c>
      <c r="G19" s="178"/>
      <c r="H19" s="178"/>
      <c r="I19" s="179" t="s">
        <v>139</v>
      </c>
      <c r="J19" s="179" t="s">
        <v>140</v>
      </c>
      <c r="K19" s="179" t="s">
        <v>139</v>
      </c>
      <c r="L19" s="179" t="s">
        <v>140</v>
      </c>
      <c r="M19" s="178" t="s">
        <v>298</v>
      </c>
      <c r="N19" s="181" t="str">
        <f t="shared" si="0"/>
        <v>Eine Stadt für alle</v>
      </c>
    </row>
    <row r="20" spans="1:14" ht="141" customHeight="1" x14ac:dyDescent="0.25">
      <c r="A20" s="177">
        <v>11</v>
      </c>
      <c r="B20" s="178" t="s">
        <v>151</v>
      </c>
      <c r="C20" s="177">
        <v>98</v>
      </c>
      <c r="D20" s="177"/>
      <c r="E20" s="177">
        <v>9</v>
      </c>
      <c r="F20" s="178" t="s">
        <v>152</v>
      </c>
      <c r="G20" s="178"/>
      <c r="H20" s="178"/>
      <c r="I20" s="179" t="s">
        <v>153</v>
      </c>
      <c r="J20" s="179" t="s">
        <v>157</v>
      </c>
      <c r="K20" s="179" t="s">
        <v>153</v>
      </c>
      <c r="L20" s="179" t="s">
        <v>158</v>
      </c>
      <c r="M20" s="183" t="s">
        <v>363</v>
      </c>
      <c r="N20" s="181" t="str">
        <f t="shared" si="0"/>
        <v>Eine Stadt für alle</v>
      </c>
    </row>
    <row r="21" spans="1:14" ht="141" customHeight="1" x14ac:dyDescent="0.25">
      <c r="A21" s="177">
        <v>12</v>
      </c>
      <c r="B21" s="178" t="s">
        <v>154</v>
      </c>
      <c r="C21" s="177">
        <v>98</v>
      </c>
      <c r="D21" s="177"/>
      <c r="E21" s="177">
        <v>9</v>
      </c>
      <c r="F21" s="178" t="s">
        <v>155</v>
      </c>
      <c r="G21" s="178"/>
      <c r="H21" s="178"/>
      <c r="I21" s="179" t="s">
        <v>156</v>
      </c>
      <c r="J21" s="179" t="s">
        <v>159</v>
      </c>
      <c r="K21" s="179" t="s">
        <v>156</v>
      </c>
      <c r="L21" s="179" t="s">
        <v>160</v>
      </c>
      <c r="M21" s="183" t="s">
        <v>364</v>
      </c>
      <c r="N21" s="181" t="str">
        <f t="shared" si="0"/>
        <v>Eine Stadt für alle</v>
      </c>
    </row>
    <row r="22" spans="1:14" ht="141" customHeight="1" x14ac:dyDescent="0.25">
      <c r="A22" s="177">
        <v>13</v>
      </c>
      <c r="B22" s="178" t="s">
        <v>162</v>
      </c>
      <c r="C22" s="177">
        <v>101</v>
      </c>
      <c r="D22" s="177"/>
      <c r="E22" s="177">
        <v>12</v>
      </c>
      <c r="F22" s="178" t="s">
        <v>163</v>
      </c>
      <c r="G22" s="178"/>
      <c r="H22" s="178"/>
      <c r="I22" s="179" t="s">
        <v>164</v>
      </c>
      <c r="J22" s="179" t="s">
        <v>127</v>
      </c>
      <c r="K22" s="179" t="s">
        <v>164</v>
      </c>
      <c r="L22" s="179" t="s">
        <v>149</v>
      </c>
      <c r="M22" s="178" t="s">
        <v>299</v>
      </c>
      <c r="N22" s="181" t="str">
        <f t="shared" si="0"/>
        <v>Eine Stadt für alle</v>
      </c>
    </row>
    <row r="23" spans="1:14" ht="141" customHeight="1" x14ac:dyDescent="0.25">
      <c r="A23" s="177">
        <v>14</v>
      </c>
      <c r="B23" s="178" t="s">
        <v>165</v>
      </c>
      <c r="C23" s="177">
        <v>102</v>
      </c>
      <c r="D23" s="177"/>
      <c r="E23" s="177">
        <v>12</v>
      </c>
      <c r="F23" s="178" t="s">
        <v>166</v>
      </c>
      <c r="G23" s="178"/>
      <c r="H23" s="178"/>
      <c r="I23" s="179" t="s">
        <v>167</v>
      </c>
      <c r="J23" s="179" t="s">
        <v>127</v>
      </c>
      <c r="K23" s="179" t="s">
        <v>167</v>
      </c>
      <c r="L23" s="179" t="s">
        <v>168</v>
      </c>
      <c r="M23" s="183" t="s">
        <v>405</v>
      </c>
      <c r="N23" s="181" t="str">
        <f t="shared" si="0"/>
        <v>Eine Stadt für alle</v>
      </c>
    </row>
    <row r="24" spans="1:14" ht="141" customHeight="1" x14ac:dyDescent="0.25">
      <c r="A24" s="177">
        <v>15</v>
      </c>
      <c r="B24" s="178" t="s">
        <v>310</v>
      </c>
      <c r="C24" s="177">
        <v>102</v>
      </c>
      <c r="D24" s="177"/>
      <c r="E24" s="177">
        <v>12</v>
      </c>
      <c r="F24" s="178" t="s">
        <v>311</v>
      </c>
      <c r="G24" s="178"/>
      <c r="H24" s="178"/>
      <c r="I24" s="180">
        <v>-36270</v>
      </c>
      <c r="J24" s="180">
        <v>-10000</v>
      </c>
      <c r="K24" s="180">
        <v>-36270</v>
      </c>
      <c r="L24" s="180">
        <v>-10000</v>
      </c>
      <c r="M24" s="178" t="s">
        <v>309</v>
      </c>
      <c r="N24" s="182" t="str">
        <f>IF(A24&lt;&gt;"",$E$2,"")</f>
        <v>Eine Stadt für alle</v>
      </c>
    </row>
    <row r="25" spans="1:14" s="166" customFormat="1" ht="141" customHeight="1" x14ac:dyDescent="0.25">
      <c r="A25" s="177">
        <v>16</v>
      </c>
      <c r="B25" s="218" t="s">
        <v>169</v>
      </c>
      <c r="C25" s="217">
        <v>102</v>
      </c>
      <c r="D25" s="217"/>
      <c r="E25" s="217">
        <v>12</v>
      </c>
      <c r="F25" s="218" t="s">
        <v>170</v>
      </c>
      <c r="G25" s="218"/>
      <c r="H25" s="218"/>
      <c r="I25" s="179" t="s">
        <v>167</v>
      </c>
      <c r="J25" s="179" t="s">
        <v>321</v>
      </c>
      <c r="K25" s="179" t="s">
        <v>167</v>
      </c>
      <c r="L25" s="179" t="s">
        <v>321</v>
      </c>
      <c r="M25" s="228" t="s">
        <v>354</v>
      </c>
      <c r="N25" s="220" t="str">
        <f t="shared" si="0"/>
        <v>Eine Stadt für alle</v>
      </c>
    </row>
    <row r="26" spans="1:14" s="166" customFormat="1" ht="141" customHeight="1" x14ac:dyDescent="0.25">
      <c r="A26" s="177">
        <v>17</v>
      </c>
      <c r="B26" s="218" t="s">
        <v>365</v>
      </c>
      <c r="C26" s="217">
        <v>102</v>
      </c>
      <c r="D26" s="217"/>
      <c r="E26" s="217">
        <v>12</v>
      </c>
      <c r="F26" s="218" t="s">
        <v>380</v>
      </c>
      <c r="G26" s="218"/>
      <c r="H26" s="218"/>
      <c r="I26" s="180">
        <v>0</v>
      </c>
      <c r="J26" s="180">
        <v>-50000</v>
      </c>
      <c r="K26" s="180">
        <v>0</v>
      </c>
      <c r="L26" s="180">
        <v>0</v>
      </c>
      <c r="M26" s="228" t="s">
        <v>366</v>
      </c>
      <c r="N26" s="229" t="str">
        <f>IF(A26&lt;&gt;"",$E$2,"")</f>
        <v>Eine Stadt für alle</v>
      </c>
    </row>
    <row r="27" spans="1:14" s="166" customFormat="1" ht="141" customHeight="1" x14ac:dyDescent="0.25">
      <c r="A27" s="177">
        <v>18</v>
      </c>
      <c r="B27" s="218" t="s">
        <v>171</v>
      </c>
      <c r="C27" s="217">
        <v>103</v>
      </c>
      <c r="D27" s="217"/>
      <c r="E27" s="217">
        <v>12</v>
      </c>
      <c r="F27" s="218" t="s">
        <v>172</v>
      </c>
      <c r="G27" s="218"/>
      <c r="H27" s="218"/>
      <c r="I27" s="179" t="s">
        <v>173</v>
      </c>
      <c r="J27" s="179" t="s">
        <v>204</v>
      </c>
      <c r="K27" s="179" t="s">
        <v>173</v>
      </c>
      <c r="L27" s="179" t="s">
        <v>204</v>
      </c>
      <c r="M27" s="228" t="s">
        <v>355</v>
      </c>
      <c r="N27" s="220" t="str">
        <f t="shared" si="0"/>
        <v>Eine Stadt für alle</v>
      </c>
    </row>
    <row r="28" spans="1:14" s="166" customFormat="1" ht="141" customHeight="1" x14ac:dyDescent="0.25">
      <c r="A28" s="177">
        <v>19</v>
      </c>
      <c r="B28" s="218" t="s">
        <v>367</v>
      </c>
      <c r="C28" s="217">
        <v>103</v>
      </c>
      <c r="D28" s="217"/>
      <c r="E28" s="217">
        <v>12</v>
      </c>
      <c r="F28" s="218" t="s">
        <v>387</v>
      </c>
      <c r="G28" s="218"/>
      <c r="H28" s="218"/>
      <c r="I28" s="180">
        <v>-63290</v>
      </c>
      <c r="J28" s="180">
        <v>-100000</v>
      </c>
      <c r="K28" s="180">
        <v>-63290</v>
      </c>
      <c r="L28" s="180">
        <v>0</v>
      </c>
      <c r="M28" s="228" t="s">
        <v>368</v>
      </c>
      <c r="N28" s="229" t="str">
        <f>IF(A28&lt;&gt;"",$E$2,"")</f>
        <v>Eine Stadt für alle</v>
      </c>
    </row>
    <row r="29" spans="1:14" ht="141" customHeight="1" x14ac:dyDescent="0.25">
      <c r="A29" s="177">
        <v>20</v>
      </c>
      <c r="B29" s="178" t="s">
        <v>312</v>
      </c>
      <c r="C29" s="177">
        <v>104</v>
      </c>
      <c r="D29" s="177"/>
      <c r="E29" s="177">
        <v>12</v>
      </c>
      <c r="F29" s="183" t="s">
        <v>314</v>
      </c>
      <c r="G29" s="178"/>
      <c r="H29" s="178"/>
      <c r="I29" s="180">
        <v>-16700</v>
      </c>
      <c r="J29" s="180">
        <v>-125000</v>
      </c>
      <c r="K29" s="180">
        <v>-16700</v>
      </c>
      <c r="L29" s="180">
        <v>0</v>
      </c>
      <c r="M29" s="178" t="s">
        <v>313</v>
      </c>
      <c r="N29" s="182" t="str">
        <f>IF(A29&lt;&gt;"",$E$2,"")</f>
        <v>Eine Stadt für alle</v>
      </c>
    </row>
    <row r="30" spans="1:14" ht="141" customHeight="1" x14ac:dyDescent="0.25">
      <c r="A30" s="177">
        <v>21</v>
      </c>
      <c r="B30" s="178" t="s">
        <v>174</v>
      </c>
      <c r="C30" s="177">
        <v>104</v>
      </c>
      <c r="D30" s="177"/>
      <c r="E30" s="177">
        <v>12</v>
      </c>
      <c r="F30" s="178" t="s">
        <v>175</v>
      </c>
      <c r="G30" s="178"/>
      <c r="H30" s="178"/>
      <c r="I30" s="179" t="s">
        <v>176</v>
      </c>
      <c r="J30" s="179" t="s">
        <v>177</v>
      </c>
      <c r="K30" s="179" t="s">
        <v>176</v>
      </c>
      <c r="L30" s="179" t="s">
        <v>177</v>
      </c>
      <c r="M30" s="178" t="s">
        <v>300</v>
      </c>
      <c r="N30" s="181" t="str">
        <f t="shared" si="0"/>
        <v>Eine Stadt für alle</v>
      </c>
    </row>
    <row r="31" spans="1:14" ht="141" customHeight="1" x14ac:dyDescent="0.25">
      <c r="A31" s="177">
        <v>22</v>
      </c>
      <c r="B31" s="178" t="s">
        <v>178</v>
      </c>
      <c r="C31" s="177"/>
      <c r="D31" s="177"/>
      <c r="E31" s="177">
        <v>12</v>
      </c>
      <c r="F31" s="178" t="s">
        <v>180</v>
      </c>
      <c r="G31" s="178"/>
      <c r="H31" s="178"/>
      <c r="I31" s="179" t="s">
        <v>127</v>
      </c>
      <c r="J31" s="179" t="s">
        <v>167</v>
      </c>
      <c r="K31" s="179" t="s">
        <v>127</v>
      </c>
      <c r="L31" s="179" t="s">
        <v>179</v>
      </c>
      <c r="M31" s="178" t="s">
        <v>302</v>
      </c>
      <c r="N31" s="181" t="s">
        <v>301</v>
      </c>
    </row>
    <row r="32" spans="1:14" ht="141" customHeight="1" x14ac:dyDescent="0.25">
      <c r="A32" s="177">
        <v>23</v>
      </c>
      <c r="B32" s="178" t="s">
        <v>178</v>
      </c>
      <c r="C32" s="177"/>
      <c r="D32" s="177"/>
      <c r="E32" s="177">
        <v>12</v>
      </c>
      <c r="F32" s="178" t="s">
        <v>181</v>
      </c>
      <c r="G32" s="178"/>
      <c r="H32" s="178"/>
      <c r="I32" s="179" t="s">
        <v>127</v>
      </c>
      <c r="J32" s="179" t="s">
        <v>182</v>
      </c>
      <c r="K32" s="179" t="s">
        <v>127</v>
      </c>
      <c r="L32" s="179" t="s">
        <v>182</v>
      </c>
      <c r="M32" s="178" t="s">
        <v>303</v>
      </c>
      <c r="N32" s="181" t="str">
        <f t="shared" si="0"/>
        <v>Eine Stadt für alle</v>
      </c>
    </row>
    <row r="33" spans="1:14" ht="141" customHeight="1" x14ac:dyDescent="0.25">
      <c r="A33" s="177">
        <v>24</v>
      </c>
      <c r="B33" s="178" t="s">
        <v>178</v>
      </c>
      <c r="C33" s="177"/>
      <c r="D33" s="177"/>
      <c r="E33" s="177">
        <v>12</v>
      </c>
      <c r="F33" s="178" t="s">
        <v>183</v>
      </c>
      <c r="G33" s="178"/>
      <c r="H33" s="178"/>
      <c r="I33" s="179" t="s">
        <v>127</v>
      </c>
      <c r="J33" s="179" t="s">
        <v>184</v>
      </c>
      <c r="K33" s="179" t="s">
        <v>127</v>
      </c>
      <c r="L33" s="179" t="s">
        <v>185</v>
      </c>
      <c r="M33" s="183" t="s">
        <v>356</v>
      </c>
      <c r="N33" s="181" t="str">
        <f t="shared" si="0"/>
        <v>Eine Stadt für alle</v>
      </c>
    </row>
    <row r="34" spans="1:14" ht="141" customHeight="1" x14ac:dyDescent="0.25">
      <c r="A34" s="177">
        <v>25</v>
      </c>
      <c r="B34" s="178" t="s">
        <v>186</v>
      </c>
      <c r="C34" s="177">
        <v>105</v>
      </c>
      <c r="D34" s="177"/>
      <c r="E34" s="177">
        <v>12</v>
      </c>
      <c r="F34" s="178" t="s">
        <v>187</v>
      </c>
      <c r="G34" s="178"/>
      <c r="H34" s="178"/>
      <c r="I34" s="179" t="s">
        <v>188</v>
      </c>
      <c r="J34" s="179" t="s">
        <v>381</v>
      </c>
      <c r="K34" s="179" t="s">
        <v>188</v>
      </c>
      <c r="L34" s="179" t="s">
        <v>322</v>
      </c>
      <c r="M34" s="183" t="s">
        <v>448</v>
      </c>
      <c r="N34" s="181" t="str">
        <f t="shared" si="0"/>
        <v>Eine Stadt für alle</v>
      </c>
    </row>
    <row r="35" spans="1:14" ht="141" customHeight="1" x14ac:dyDescent="0.25">
      <c r="A35" s="177">
        <v>26</v>
      </c>
      <c r="B35" s="178" t="s">
        <v>189</v>
      </c>
      <c r="C35" s="177">
        <v>105</v>
      </c>
      <c r="D35" s="177"/>
      <c r="E35" s="177">
        <v>12</v>
      </c>
      <c r="F35" s="178" t="s">
        <v>190</v>
      </c>
      <c r="G35" s="178"/>
      <c r="H35" s="178"/>
      <c r="I35" s="179" t="s">
        <v>127</v>
      </c>
      <c r="J35" s="179" t="s">
        <v>382</v>
      </c>
      <c r="K35" s="179" t="s">
        <v>127</v>
      </c>
      <c r="L35" s="179" t="s">
        <v>383</v>
      </c>
      <c r="M35" s="183" t="s">
        <v>388</v>
      </c>
      <c r="N35" s="181" t="str">
        <f t="shared" si="0"/>
        <v>Eine Stadt für alle</v>
      </c>
    </row>
    <row r="36" spans="1:14" ht="141" customHeight="1" x14ac:dyDescent="0.25">
      <c r="A36" s="177">
        <v>27</v>
      </c>
      <c r="B36" s="178" t="s">
        <v>191</v>
      </c>
      <c r="C36" s="177">
        <v>105</v>
      </c>
      <c r="D36" s="177"/>
      <c r="E36" s="177">
        <v>12</v>
      </c>
      <c r="F36" s="178" t="s">
        <v>193</v>
      </c>
      <c r="G36" s="178"/>
      <c r="H36" s="178"/>
      <c r="I36" s="179" t="s">
        <v>192</v>
      </c>
      <c r="J36" s="179" t="s">
        <v>194</v>
      </c>
      <c r="K36" s="179" t="s">
        <v>192</v>
      </c>
      <c r="L36" s="179" t="s">
        <v>195</v>
      </c>
      <c r="M36" s="178" t="s">
        <v>304</v>
      </c>
      <c r="N36" s="181" t="str">
        <f t="shared" si="0"/>
        <v>Eine Stadt für alle</v>
      </c>
    </row>
    <row r="37" spans="1:14" ht="141" customHeight="1" x14ac:dyDescent="0.25">
      <c r="A37" s="177">
        <v>28</v>
      </c>
      <c r="B37" s="178" t="s">
        <v>178</v>
      </c>
      <c r="C37" s="177"/>
      <c r="D37" s="177"/>
      <c r="E37" s="177">
        <v>12</v>
      </c>
      <c r="F37" s="178" t="s">
        <v>196</v>
      </c>
      <c r="G37" s="178"/>
      <c r="H37" s="178"/>
      <c r="I37" s="179" t="s">
        <v>127</v>
      </c>
      <c r="J37" s="179" t="s">
        <v>197</v>
      </c>
      <c r="K37" s="179" t="s">
        <v>127</v>
      </c>
      <c r="L37" s="179" t="s">
        <v>198</v>
      </c>
      <c r="M37" s="178" t="s">
        <v>305</v>
      </c>
      <c r="N37" s="181" t="str">
        <f t="shared" si="0"/>
        <v>Eine Stadt für alle</v>
      </c>
    </row>
    <row r="38" spans="1:14" ht="141" customHeight="1" x14ac:dyDescent="0.25">
      <c r="A38" s="177">
        <v>29</v>
      </c>
      <c r="B38" s="178" t="s">
        <v>199</v>
      </c>
      <c r="C38" s="177">
        <v>105</v>
      </c>
      <c r="D38" s="177"/>
      <c r="E38" s="177">
        <v>12</v>
      </c>
      <c r="F38" s="178" t="s">
        <v>200</v>
      </c>
      <c r="G38" s="178"/>
      <c r="H38" s="178"/>
      <c r="I38" s="179" t="s">
        <v>173</v>
      </c>
      <c r="J38" s="179" t="s">
        <v>173</v>
      </c>
      <c r="K38" s="179" t="s">
        <v>173</v>
      </c>
      <c r="L38" s="179" t="s">
        <v>173</v>
      </c>
      <c r="M38" s="183" t="s">
        <v>357</v>
      </c>
      <c r="N38" s="181" t="str">
        <f t="shared" si="0"/>
        <v>Eine Stadt für alle</v>
      </c>
    </row>
    <row r="39" spans="1:14" ht="141" customHeight="1" x14ac:dyDescent="0.25">
      <c r="A39" s="177">
        <v>30</v>
      </c>
      <c r="B39" s="178" t="s">
        <v>201</v>
      </c>
      <c r="C39" s="177">
        <v>105</v>
      </c>
      <c r="D39" s="177"/>
      <c r="E39" s="177">
        <v>12</v>
      </c>
      <c r="F39" s="178" t="s">
        <v>202</v>
      </c>
      <c r="G39" s="178"/>
      <c r="H39" s="178"/>
      <c r="I39" s="179" t="s">
        <v>203</v>
      </c>
      <c r="J39" s="179" t="s">
        <v>204</v>
      </c>
      <c r="K39" s="179" t="s">
        <v>203</v>
      </c>
      <c r="L39" s="179" t="s">
        <v>204</v>
      </c>
      <c r="M39" s="178" t="s">
        <v>306</v>
      </c>
      <c r="N39" s="181" t="str">
        <f t="shared" si="0"/>
        <v>Eine Stadt für alle</v>
      </c>
    </row>
    <row r="40" spans="1:14" ht="141" customHeight="1" x14ac:dyDescent="0.25">
      <c r="A40" s="177">
        <v>31</v>
      </c>
      <c r="B40" s="178" t="s">
        <v>205</v>
      </c>
      <c r="C40" s="177">
        <v>106</v>
      </c>
      <c r="D40" s="177"/>
      <c r="E40" s="177">
        <v>12</v>
      </c>
      <c r="F40" s="178" t="s">
        <v>206</v>
      </c>
      <c r="G40" s="178"/>
      <c r="H40" s="178"/>
      <c r="I40" s="179" t="s">
        <v>207</v>
      </c>
      <c r="J40" s="179" t="s">
        <v>164</v>
      </c>
      <c r="K40" s="179" t="s">
        <v>207</v>
      </c>
      <c r="L40" s="179" t="s">
        <v>149</v>
      </c>
      <c r="M40" s="183" t="s">
        <v>358</v>
      </c>
      <c r="N40" s="181" t="str">
        <f t="shared" si="0"/>
        <v>Eine Stadt für alle</v>
      </c>
    </row>
    <row r="41" spans="1:14" ht="141" customHeight="1" x14ac:dyDescent="0.25">
      <c r="A41" s="177">
        <v>32</v>
      </c>
      <c r="B41" s="178" t="s">
        <v>208</v>
      </c>
      <c r="C41" s="177">
        <v>106</v>
      </c>
      <c r="D41" s="177"/>
      <c r="E41" s="177">
        <v>12</v>
      </c>
      <c r="F41" s="178" t="s">
        <v>209</v>
      </c>
      <c r="G41" s="178"/>
      <c r="H41" s="178"/>
      <c r="I41" s="179" t="s">
        <v>210</v>
      </c>
      <c r="J41" s="179" t="s">
        <v>164</v>
      </c>
      <c r="K41" s="179" t="s">
        <v>210</v>
      </c>
      <c r="L41" s="179" t="s">
        <v>164</v>
      </c>
      <c r="M41" s="183" t="s">
        <v>359</v>
      </c>
      <c r="N41" s="181" t="str">
        <f t="shared" ref="N41:N78" si="1">IF(A41&lt;&gt;"",$E$2,"")</f>
        <v>Eine Stadt für alle</v>
      </c>
    </row>
    <row r="42" spans="1:14" ht="141" customHeight="1" x14ac:dyDescent="0.25">
      <c r="A42" s="177">
        <v>33</v>
      </c>
      <c r="B42" s="178" t="s">
        <v>178</v>
      </c>
      <c r="C42" s="177"/>
      <c r="D42" s="177"/>
      <c r="E42" s="177">
        <v>12</v>
      </c>
      <c r="F42" s="178" t="s">
        <v>211</v>
      </c>
      <c r="G42" s="178"/>
      <c r="H42" s="178"/>
      <c r="I42" s="179" t="s">
        <v>127</v>
      </c>
      <c r="J42" s="179" t="s">
        <v>164</v>
      </c>
      <c r="K42" s="179" t="s">
        <v>127</v>
      </c>
      <c r="L42" s="179" t="s">
        <v>212</v>
      </c>
      <c r="M42" s="178" t="s">
        <v>307</v>
      </c>
      <c r="N42" s="181" t="str">
        <f t="shared" si="1"/>
        <v>Eine Stadt für alle</v>
      </c>
    </row>
    <row r="43" spans="1:14" ht="141" customHeight="1" x14ac:dyDescent="0.25">
      <c r="A43" s="177">
        <v>34</v>
      </c>
      <c r="B43" s="178" t="s">
        <v>178</v>
      </c>
      <c r="C43" s="177"/>
      <c r="D43" s="177"/>
      <c r="E43" s="177">
        <v>12</v>
      </c>
      <c r="F43" s="178" t="s">
        <v>213</v>
      </c>
      <c r="G43" s="178"/>
      <c r="H43" s="178"/>
      <c r="I43" s="179" t="s">
        <v>127</v>
      </c>
      <c r="J43" s="179" t="s">
        <v>214</v>
      </c>
      <c r="K43" s="179" t="s">
        <v>127</v>
      </c>
      <c r="L43" s="179" t="s">
        <v>214</v>
      </c>
      <c r="M43" s="178" t="s">
        <v>308</v>
      </c>
      <c r="N43" s="181" t="str">
        <f t="shared" si="1"/>
        <v>Eine Stadt für alle</v>
      </c>
    </row>
    <row r="44" spans="1:14" ht="141" customHeight="1" x14ac:dyDescent="0.25">
      <c r="A44" s="177">
        <v>35</v>
      </c>
      <c r="B44" s="178" t="s">
        <v>215</v>
      </c>
      <c r="C44" s="177">
        <v>106</v>
      </c>
      <c r="D44" s="177"/>
      <c r="E44" s="177">
        <v>12</v>
      </c>
      <c r="F44" s="178" t="s">
        <v>216</v>
      </c>
      <c r="G44" s="178"/>
      <c r="H44" s="178"/>
      <c r="I44" s="179" t="s">
        <v>217</v>
      </c>
      <c r="J44" s="179" t="s">
        <v>218</v>
      </c>
      <c r="K44" s="179" t="s">
        <v>217</v>
      </c>
      <c r="L44" s="179" t="s">
        <v>177</v>
      </c>
      <c r="M44" s="183" t="s">
        <v>360</v>
      </c>
      <c r="N44" s="181" t="str">
        <f t="shared" si="1"/>
        <v>Eine Stadt für alle</v>
      </c>
    </row>
    <row r="45" spans="1:14" ht="141" customHeight="1" thickBot="1" x14ac:dyDescent="0.3">
      <c r="A45" s="177">
        <v>36</v>
      </c>
      <c r="B45" s="178" t="s">
        <v>219</v>
      </c>
      <c r="C45" s="177">
        <v>106</v>
      </c>
      <c r="D45" s="177"/>
      <c r="E45" s="177">
        <v>12</v>
      </c>
      <c r="F45" s="178" t="s">
        <v>220</v>
      </c>
      <c r="G45" s="178"/>
      <c r="H45" s="178"/>
      <c r="I45" s="179" t="s">
        <v>221</v>
      </c>
      <c r="J45" s="179" t="s">
        <v>164</v>
      </c>
      <c r="K45" s="179" t="s">
        <v>221</v>
      </c>
      <c r="L45" s="179" t="s">
        <v>164</v>
      </c>
      <c r="M45" s="183" t="s">
        <v>361</v>
      </c>
      <c r="N45" s="181" t="str">
        <f t="shared" si="1"/>
        <v>Eine Stadt für alle</v>
      </c>
    </row>
    <row r="46" spans="1:14" s="166" customFormat="1" ht="141" customHeight="1" thickBot="1" x14ac:dyDescent="0.3">
      <c r="A46" s="177">
        <v>37</v>
      </c>
      <c r="B46" s="218" t="s">
        <v>222</v>
      </c>
      <c r="C46" s="217">
        <v>106</v>
      </c>
      <c r="D46" s="217"/>
      <c r="E46" s="217">
        <v>12</v>
      </c>
      <c r="F46" s="218" t="s">
        <v>223</v>
      </c>
      <c r="G46" s="218"/>
      <c r="H46" s="218"/>
      <c r="I46" s="179" t="s">
        <v>127</v>
      </c>
      <c r="J46" s="179" t="s">
        <v>149</v>
      </c>
      <c r="K46" s="179" t="s">
        <v>127</v>
      </c>
      <c r="L46" s="179" t="s">
        <v>384</v>
      </c>
      <c r="M46" s="219" t="s">
        <v>362</v>
      </c>
      <c r="N46" s="220" t="str">
        <f t="shared" si="1"/>
        <v>Eine Stadt für alle</v>
      </c>
    </row>
    <row r="47" spans="1:14" ht="141" customHeight="1" x14ac:dyDescent="0.25">
      <c r="A47" s="177">
        <v>38</v>
      </c>
      <c r="B47" s="178" t="s">
        <v>178</v>
      </c>
      <c r="C47" s="177"/>
      <c r="D47" s="177"/>
      <c r="E47" s="177">
        <v>12</v>
      </c>
      <c r="F47" s="178" t="s">
        <v>417</v>
      </c>
      <c r="G47" s="178"/>
      <c r="H47" s="178"/>
      <c r="I47" s="179" t="s">
        <v>127</v>
      </c>
      <c r="J47" s="179" t="s">
        <v>418</v>
      </c>
      <c r="K47" s="179" t="s">
        <v>127</v>
      </c>
      <c r="L47" s="179" t="s">
        <v>419</v>
      </c>
      <c r="M47" s="178" t="s">
        <v>416</v>
      </c>
      <c r="N47" s="229" t="str">
        <f>IF(A47&lt;&gt;"",$E$2,"")</f>
        <v>Eine Stadt für alle</v>
      </c>
    </row>
    <row r="48" spans="1:14" ht="141" customHeight="1" x14ac:dyDescent="0.25">
      <c r="A48" s="177">
        <v>39</v>
      </c>
      <c r="B48" s="178" t="s">
        <v>224</v>
      </c>
      <c r="C48" s="177">
        <v>108</v>
      </c>
      <c r="D48" s="177"/>
      <c r="E48" s="177">
        <v>13</v>
      </c>
      <c r="F48" s="178" t="s">
        <v>249</v>
      </c>
      <c r="G48" s="178"/>
      <c r="H48" s="178"/>
      <c r="I48" s="180">
        <v>-27980</v>
      </c>
      <c r="J48" s="180">
        <v>-16743</v>
      </c>
      <c r="K48" s="180">
        <v>-27980</v>
      </c>
      <c r="L48" s="180">
        <v>-20483</v>
      </c>
      <c r="M48" s="178" t="s">
        <v>341</v>
      </c>
      <c r="N48" s="181" t="str">
        <f>IF(A48&lt;&gt;"",$E$2,"")</f>
        <v>Eine Stadt für alle</v>
      </c>
    </row>
    <row r="49" spans="1:14" ht="141" customHeight="1" x14ac:dyDescent="0.25">
      <c r="A49" s="177">
        <v>40</v>
      </c>
      <c r="B49" s="178" t="s">
        <v>225</v>
      </c>
      <c r="C49" s="177">
        <v>108</v>
      </c>
      <c r="D49" s="177"/>
      <c r="E49" s="177">
        <v>13</v>
      </c>
      <c r="F49" s="178" t="s">
        <v>250</v>
      </c>
      <c r="G49" s="178"/>
      <c r="H49" s="178"/>
      <c r="I49" s="179" t="s">
        <v>246</v>
      </c>
      <c r="J49" s="179" t="s">
        <v>247</v>
      </c>
      <c r="K49" s="179" t="s">
        <v>246</v>
      </c>
      <c r="L49" s="179" t="s">
        <v>248</v>
      </c>
      <c r="M49" s="178" t="s">
        <v>342</v>
      </c>
      <c r="N49" s="181" t="str">
        <f t="shared" si="1"/>
        <v>Eine Stadt für alle</v>
      </c>
    </row>
    <row r="50" spans="1:14" ht="141" customHeight="1" x14ac:dyDescent="0.25">
      <c r="A50" s="177">
        <v>41</v>
      </c>
      <c r="B50" s="178" t="s">
        <v>252</v>
      </c>
      <c r="C50" s="177">
        <v>108</v>
      </c>
      <c r="D50" s="177"/>
      <c r="E50" s="177">
        <v>13</v>
      </c>
      <c r="F50" s="178" t="s">
        <v>253</v>
      </c>
      <c r="G50" s="178"/>
      <c r="H50" s="178"/>
      <c r="I50" s="180">
        <v>-25000</v>
      </c>
      <c r="J50" s="180">
        <v>-22844</v>
      </c>
      <c r="K50" s="180">
        <v>-25000</v>
      </c>
      <c r="L50" s="180">
        <v>-23886</v>
      </c>
      <c r="M50" s="178" t="s">
        <v>343</v>
      </c>
      <c r="N50" s="181" t="str">
        <f t="shared" ref="N50:N63" si="2">IF(A50&lt;&gt;"",$E$2,"")</f>
        <v>Eine Stadt für alle</v>
      </c>
    </row>
    <row r="51" spans="1:14" ht="141" customHeight="1" x14ac:dyDescent="0.25">
      <c r="A51" s="177">
        <v>42</v>
      </c>
      <c r="B51" s="178" t="s">
        <v>255</v>
      </c>
      <c r="C51" s="177">
        <v>109</v>
      </c>
      <c r="D51" s="177"/>
      <c r="E51" s="177">
        <v>13</v>
      </c>
      <c r="F51" s="178" t="s">
        <v>256</v>
      </c>
      <c r="G51" s="178"/>
      <c r="H51" s="178"/>
      <c r="I51" s="180">
        <v>-121950</v>
      </c>
      <c r="J51" s="180">
        <v>-31538</v>
      </c>
      <c r="K51" s="180">
        <v>-121950</v>
      </c>
      <c r="L51" s="180">
        <v>-34677</v>
      </c>
      <c r="M51" s="178" t="s">
        <v>344</v>
      </c>
      <c r="N51" s="181" t="str">
        <f t="shared" si="2"/>
        <v>Eine Stadt für alle</v>
      </c>
    </row>
    <row r="52" spans="1:14" ht="141" customHeight="1" x14ac:dyDescent="0.25">
      <c r="A52" s="177">
        <v>43</v>
      </c>
      <c r="B52" s="178" t="s">
        <v>257</v>
      </c>
      <c r="C52" s="177">
        <v>109</v>
      </c>
      <c r="D52" s="177"/>
      <c r="E52" s="177">
        <v>13</v>
      </c>
      <c r="F52" s="178" t="s">
        <v>258</v>
      </c>
      <c r="G52" s="178"/>
      <c r="H52" s="178"/>
      <c r="I52" s="180">
        <v>-10270</v>
      </c>
      <c r="J52" s="180">
        <v>-9730</v>
      </c>
      <c r="K52" s="180">
        <v>-10270</v>
      </c>
      <c r="L52" s="180">
        <v>-9730</v>
      </c>
      <c r="M52" s="178" t="s">
        <v>345</v>
      </c>
      <c r="N52" s="181" t="str">
        <f t="shared" si="2"/>
        <v>Eine Stadt für alle</v>
      </c>
    </row>
    <row r="53" spans="1:14" ht="141" customHeight="1" x14ac:dyDescent="0.25">
      <c r="A53" s="177">
        <v>44</v>
      </c>
      <c r="B53" s="178" t="s">
        <v>259</v>
      </c>
      <c r="C53" s="177">
        <v>109</v>
      </c>
      <c r="D53" s="177"/>
      <c r="E53" s="177">
        <v>13</v>
      </c>
      <c r="F53" s="178" t="s">
        <v>260</v>
      </c>
      <c r="G53" s="178"/>
      <c r="H53" s="178"/>
      <c r="I53" s="180">
        <v>-130660</v>
      </c>
      <c r="J53" s="180">
        <v>-23000</v>
      </c>
      <c r="K53" s="180">
        <v>-130660</v>
      </c>
      <c r="L53" s="180">
        <v>-26000</v>
      </c>
      <c r="M53" s="178" t="s">
        <v>346</v>
      </c>
      <c r="N53" s="181" t="str">
        <f t="shared" si="2"/>
        <v>Eine Stadt für alle</v>
      </c>
    </row>
    <row r="54" spans="1:14" ht="141" customHeight="1" x14ac:dyDescent="0.25">
      <c r="A54" s="177">
        <v>45</v>
      </c>
      <c r="B54" s="178" t="s">
        <v>263</v>
      </c>
      <c r="C54" s="177">
        <v>109</v>
      </c>
      <c r="D54" s="177"/>
      <c r="E54" s="177">
        <v>13</v>
      </c>
      <c r="F54" s="178" t="s">
        <v>264</v>
      </c>
      <c r="G54" s="178"/>
      <c r="H54" s="178"/>
      <c r="I54" s="180">
        <v>-69480</v>
      </c>
      <c r="J54" s="180">
        <v>-16793</v>
      </c>
      <c r="K54" s="180">
        <v>-69480</v>
      </c>
      <c r="L54" s="180">
        <v>-18412</v>
      </c>
      <c r="M54" s="178" t="s">
        <v>347</v>
      </c>
      <c r="N54" s="181" t="str">
        <f t="shared" si="2"/>
        <v>Eine Stadt für alle</v>
      </c>
    </row>
    <row r="55" spans="1:14" s="166" customFormat="1" ht="141" customHeight="1" x14ac:dyDescent="0.25">
      <c r="A55" s="177">
        <v>46</v>
      </c>
      <c r="B55" s="178" t="s">
        <v>261</v>
      </c>
      <c r="C55" s="177">
        <v>109</v>
      </c>
      <c r="D55" s="177"/>
      <c r="E55" s="177">
        <v>13</v>
      </c>
      <c r="F55" s="178" t="s">
        <v>262</v>
      </c>
      <c r="G55" s="178"/>
      <c r="H55" s="178"/>
      <c r="I55" s="180">
        <v>-79350</v>
      </c>
      <c r="J55" s="180">
        <v>-18000</v>
      </c>
      <c r="K55" s="180">
        <v>-79350</v>
      </c>
      <c r="L55" s="180">
        <v>-20000</v>
      </c>
      <c r="M55" s="178" t="s">
        <v>347</v>
      </c>
      <c r="N55" s="181" t="str">
        <f t="shared" si="2"/>
        <v>Eine Stadt für alle</v>
      </c>
    </row>
    <row r="56" spans="1:14" ht="141" customHeight="1" x14ac:dyDescent="0.25">
      <c r="A56" s="177">
        <v>47</v>
      </c>
      <c r="B56" s="218" t="s">
        <v>227</v>
      </c>
      <c r="C56" s="217">
        <v>109</v>
      </c>
      <c r="D56" s="217"/>
      <c r="E56" s="217">
        <v>13</v>
      </c>
      <c r="F56" s="218" t="s">
        <v>228</v>
      </c>
      <c r="G56" s="218"/>
      <c r="H56" s="218"/>
      <c r="I56" s="221">
        <v>-38650</v>
      </c>
      <c r="J56" s="180">
        <v>-8300</v>
      </c>
      <c r="K56" s="221">
        <v>-38650</v>
      </c>
      <c r="L56" s="180">
        <v>0</v>
      </c>
      <c r="M56" s="218" t="s">
        <v>385</v>
      </c>
      <c r="N56" s="220" t="str">
        <f t="shared" si="2"/>
        <v>Eine Stadt für alle</v>
      </c>
    </row>
    <row r="57" spans="1:14" ht="141" customHeight="1" x14ac:dyDescent="0.25">
      <c r="A57" s="177">
        <v>48</v>
      </c>
      <c r="B57" s="178" t="s">
        <v>267</v>
      </c>
      <c r="C57" s="177">
        <v>110</v>
      </c>
      <c r="D57" s="177"/>
      <c r="E57" s="177">
        <v>13</v>
      </c>
      <c r="F57" s="178" t="s">
        <v>268</v>
      </c>
      <c r="G57" s="178"/>
      <c r="H57" s="178"/>
      <c r="I57" s="180">
        <v>-30000</v>
      </c>
      <c r="J57" s="180">
        <v>-10160</v>
      </c>
      <c r="K57" s="180">
        <v>-30000</v>
      </c>
      <c r="L57" s="180">
        <v>-10160</v>
      </c>
      <c r="M57" s="178" t="s">
        <v>348</v>
      </c>
      <c r="N57" s="181" t="str">
        <f t="shared" si="2"/>
        <v>Eine Stadt für alle</v>
      </c>
    </row>
    <row r="58" spans="1:14" s="166" customFormat="1" ht="141" customHeight="1" x14ac:dyDescent="0.25">
      <c r="A58" s="177">
        <v>49</v>
      </c>
      <c r="B58" s="178" t="s">
        <v>272</v>
      </c>
      <c r="C58" s="177">
        <v>110</v>
      </c>
      <c r="D58" s="177"/>
      <c r="E58" s="177">
        <v>13</v>
      </c>
      <c r="F58" s="178" t="s">
        <v>273</v>
      </c>
      <c r="G58" s="178"/>
      <c r="H58" s="178"/>
      <c r="I58" s="180">
        <v>-31960</v>
      </c>
      <c r="J58" s="180">
        <v>-26079</v>
      </c>
      <c r="K58" s="180">
        <v>-31960</v>
      </c>
      <c r="L58" s="180">
        <v>-27158</v>
      </c>
      <c r="M58" s="178" t="s">
        <v>349</v>
      </c>
      <c r="N58" s="181" t="str">
        <f t="shared" si="2"/>
        <v>Eine Stadt für alle</v>
      </c>
    </row>
    <row r="59" spans="1:14" s="166" customFormat="1" ht="141" customHeight="1" x14ac:dyDescent="0.25">
      <c r="A59" s="177">
        <v>50</v>
      </c>
      <c r="B59" s="218" t="s">
        <v>274</v>
      </c>
      <c r="C59" s="217">
        <v>110</v>
      </c>
      <c r="D59" s="217"/>
      <c r="E59" s="217">
        <v>13</v>
      </c>
      <c r="F59" s="218" t="s">
        <v>275</v>
      </c>
      <c r="G59" s="218"/>
      <c r="H59" s="218"/>
      <c r="I59" s="180">
        <v>-37730</v>
      </c>
      <c r="J59" s="180">
        <v>-37270</v>
      </c>
      <c r="K59" s="180">
        <v>-37730</v>
      </c>
      <c r="L59" s="180">
        <v>-38770</v>
      </c>
      <c r="M59" s="218" t="s">
        <v>424</v>
      </c>
      <c r="N59" s="220" t="str">
        <f t="shared" si="2"/>
        <v>Eine Stadt für alle</v>
      </c>
    </row>
    <row r="60" spans="1:14" ht="141" customHeight="1" x14ac:dyDescent="0.25">
      <c r="A60" s="177">
        <v>51</v>
      </c>
      <c r="B60" s="218" t="s">
        <v>265</v>
      </c>
      <c r="C60" s="217">
        <v>111</v>
      </c>
      <c r="D60" s="217"/>
      <c r="E60" s="217">
        <v>13</v>
      </c>
      <c r="F60" s="218" t="s">
        <v>266</v>
      </c>
      <c r="G60" s="218"/>
      <c r="H60" s="218"/>
      <c r="I60" s="180">
        <v>-39320</v>
      </c>
      <c r="J60" s="180">
        <v>-110680</v>
      </c>
      <c r="K60" s="180">
        <v>-39320</v>
      </c>
      <c r="L60" s="180">
        <v>-110680</v>
      </c>
      <c r="M60" s="218" t="s">
        <v>350</v>
      </c>
      <c r="N60" s="220" t="str">
        <f t="shared" si="2"/>
        <v>Eine Stadt für alle</v>
      </c>
    </row>
    <row r="61" spans="1:14" ht="141" customHeight="1" x14ac:dyDescent="0.25">
      <c r="A61" s="177">
        <v>52</v>
      </c>
      <c r="B61" s="178" t="s">
        <v>178</v>
      </c>
      <c r="C61" s="177"/>
      <c r="D61" s="177"/>
      <c r="E61" s="177">
        <v>13</v>
      </c>
      <c r="F61" s="178" t="s">
        <v>269</v>
      </c>
      <c r="G61" s="178"/>
      <c r="H61" s="178"/>
      <c r="I61" s="180">
        <v>0</v>
      </c>
      <c r="J61" s="180">
        <v>-70260</v>
      </c>
      <c r="K61" s="180">
        <v>0</v>
      </c>
      <c r="L61" s="180">
        <v>-70260</v>
      </c>
      <c r="M61" s="178" t="s">
        <v>351</v>
      </c>
      <c r="N61" s="181" t="str">
        <f t="shared" si="2"/>
        <v>Eine Stadt für alle</v>
      </c>
    </row>
    <row r="62" spans="1:14" ht="141" customHeight="1" x14ac:dyDescent="0.25">
      <c r="A62" s="177">
        <v>53</v>
      </c>
      <c r="B62" s="178" t="s">
        <v>178</v>
      </c>
      <c r="C62" s="177"/>
      <c r="D62" s="177"/>
      <c r="E62" s="177">
        <v>13</v>
      </c>
      <c r="F62" s="178" t="s">
        <v>254</v>
      </c>
      <c r="G62" s="178"/>
      <c r="H62" s="178"/>
      <c r="I62" s="180">
        <v>0</v>
      </c>
      <c r="J62" s="180">
        <v>-3500</v>
      </c>
      <c r="K62" s="180">
        <v>0</v>
      </c>
      <c r="L62" s="180">
        <v>-3500</v>
      </c>
      <c r="M62" s="178" t="s">
        <v>352</v>
      </c>
      <c r="N62" s="181" t="str">
        <f t="shared" si="2"/>
        <v>Eine Stadt für alle</v>
      </c>
    </row>
    <row r="63" spans="1:14" ht="141" customHeight="1" x14ac:dyDescent="0.25">
      <c r="A63" s="177">
        <v>54</v>
      </c>
      <c r="B63" s="178" t="s">
        <v>178</v>
      </c>
      <c r="C63" s="177"/>
      <c r="D63" s="177"/>
      <c r="E63" s="177">
        <v>13</v>
      </c>
      <c r="F63" s="178" t="s">
        <v>251</v>
      </c>
      <c r="G63" s="178"/>
      <c r="H63" s="178"/>
      <c r="I63" s="180">
        <v>0</v>
      </c>
      <c r="J63" s="180">
        <v>-8000</v>
      </c>
      <c r="K63" s="180">
        <v>0</v>
      </c>
      <c r="L63" s="180">
        <v>-8000</v>
      </c>
      <c r="M63" s="178" t="s">
        <v>389</v>
      </c>
      <c r="N63" s="181" t="str">
        <f t="shared" si="2"/>
        <v>Eine Stadt für alle</v>
      </c>
    </row>
    <row r="64" spans="1:14" ht="141" customHeight="1" x14ac:dyDescent="0.25">
      <c r="A64" s="177">
        <v>55</v>
      </c>
      <c r="B64" s="178" t="s">
        <v>178</v>
      </c>
      <c r="C64" s="177"/>
      <c r="D64" s="177"/>
      <c r="E64" s="177">
        <v>13</v>
      </c>
      <c r="F64" s="178" t="s">
        <v>226</v>
      </c>
      <c r="G64" s="178"/>
      <c r="H64" s="178"/>
      <c r="I64" s="179" t="s">
        <v>127</v>
      </c>
      <c r="J64" s="179" t="s">
        <v>150</v>
      </c>
      <c r="K64" s="179" t="s">
        <v>127</v>
      </c>
      <c r="L64" s="179" t="s">
        <v>127</v>
      </c>
      <c r="M64" s="218" t="s">
        <v>440</v>
      </c>
      <c r="N64" s="181" t="str">
        <f t="shared" si="1"/>
        <v>Eine Stadt für alle</v>
      </c>
    </row>
    <row r="65" spans="1:14" ht="141" customHeight="1" x14ac:dyDescent="0.25">
      <c r="A65" s="177">
        <v>56</v>
      </c>
      <c r="B65" s="178" t="s">
        <v>277</v>
      </c>
      <c r="C65" s="177">
        <v>112</v>
      </c>
      <c r="D65" s="177"/>
      <c r="E65" s="177">
        <v>14</v>
      </c>
      <c r="F65" s="178" t="s">
        <v>278</v>
      </c>
      <c r="G65" s="178"/>
      <c r="H65" s="178"/>
      <c r="I65" s="180">
        <v>-50000</v>
      </c>
      <c r="J65" s="180">
        <v>-20000</v>
      </c>
      <c r="K65" s="180">
        <v>-50000</v>
      </c>
      <c r="L65" s="180">
        <v>-20000</v>
      </c>
      <c r="M65" s="178" t="s">
        <v>333</v>
      </c>
      <c r="N65" s="181" t="str">
        <f t="shared" ref="N65:N73" si="3">IF(A65&lt;&gt;"",$E$2,"")</f>
        <v>Eine Stadt für alle</v>
      </c>
    </row>
    <row r="66" spans="1:14" ht="141" customHeight="1" x14ac:dyDescent="0.25">
      <c r="A66" s="177">
        <v>57</v>
      </c>
      <c r="B66" s="178" t="s">
        <v>279</v>
      </c>
      <c r="C66" s="177">
        <v>113</v>
      </c>
      <c r="D66" s="177"/>
      <c r="E66" s="177">
        <v>14</v>
      </c>
      <c r="F66" s="178" t="s">
        <v>280</v>
      </c>
      <c r="G66" s="178"/>
      <c r="H66" s="178"/>
      <c r="I66" s="180">
        <v>-15000</v>
      </c>
      <c r="J66" s="180">
        <v>-49000</v>
      </c>
      <c r="K66" s="180">
        <v>-15000</v>
      </c>
      <c r="L66" s="180">
        <v>-49000</v>
      </c>
      <c r="M66" s="178" t="s">
        <v>430</v>
      </c>
      <c r="N66" s="181" t="str">
        <f t="shared" si="3"/>
        <v>Eine Stadt für alle</v>
      </c>
    </row>
    <row r="67" spans="1:14" s="166" customFormat="1" ht="141" customHeight="1" x14ac:dyDescent="0.25">
      <c r="A67" s="177">
        <v>58</v>
      </c>
      <c r="B67" s="178" t="s">
        <v>281</v>
      </c>
      <c r="C67" s="177">
        <v>113</v>
      </c>
      <c r="D67" s="177"/>
      <c r="E67" s="177">
        <v>14</v>
      </c>
      <c r="F67" s="178" t="s">
        <v>282</v>
      </c>
      <c r="G67" s="178"/>
      <c r="H67" s="178"/>
      <c r="I67" s="180">
        <v>-30680</v>
      </c>
      <c r="J67" s="180">
        <v>-10000</v>
      </c>
      <c r="K67" s="180">
        <v>-30680</v>
      </c>
      <c r="L67" s="180">
        <v>-10000</v>
      </c>
      <c r="M67" s="178" t="s">
        <v>334</v>
      </c>
      <c r="N67" s="181" t="str">
        <f t="shared" si="3"/>
        <v>Eine Stadt für alle</v>
      </c>
    </row>
    <row r="68" spans="1:14" s="166" customFormat="1" ht="141" customHeight="1" x14ac:dyDescent="0.25">
      <c r="A68" s="177">
        <v>59</v>
      </c>
      <c r="B68" s="218" t="s">
        <v>283</v>
      </c>
      <c r="C68" s="217">
        <v>113</v>
      </c>
      <c r="D68" s="217"/>
      <c r="E68" s="217">
        <v>14</v>
      </c>
      <c r="F68" s="218" t="s">
        <v>284</v>
      </c>
      <c r="G68" s="218"/>
      <c r="H68" s="218"/>
      <c r="I68" s="180">
        <v>-50000</v>
      </c>
      <c r="J68" s="180">
        <v>-10000</v>
      </c>
      <c r="K68" s="180">
        <v>-50000</v>
      </c>
      <c r="L68" s="180">
        <v>-10000</v>
      </c>
      <c r="M68" s="218" t="s">
        <v>431</v>
      </c>
      <c r="N68" s="220" t="str">
        <f t="shared" si="3"/>
        <v>Eine Stadt für alle</v>
      </c>
    </row>
    <row r="69" spans="1:14" ht="141" customHeight="1" x14ac:dyDescent="0.25">
      <c r="A69" s="177">
        <v>60</v>
      </c>
      <c r="B69" s="218" t="s">
        <v>178</v>
      </c>
      <c r="C69" s="217"/>
      <c r="D69" s="217"/>
      <c r="E69" s="217">
        <v>14</v>
      </c>
      <c r="F69" s="218" t="s">
        <v>289</v>
      </c>
      <c r="G69" s="218"/>
      <c r="H69" s="218"/>
      <c r="I69" s="180">
        <v>0</v>
      </c>
      <c r="J69" s="180">
        <v>-130000</v>
      </c>
      <c r="K69" s="180">
        <v>0</v>
      </c>
      <c r="L69" s="180">
        <v>-266427</v>
      </c>
      <c r="M69" s="218" t="s">
        <v>439</v>
      </c>
      <c r="N69" s="220" t="str">
        <f t="shared" si="3"/>
        <v>Eine Stadt für alle</v>
      </c>
    </row>
    <row r="70" spans="1:14" ht="141" customHeight="1" x14ac:dyDescent="0.25">
      <c r="A70" s="177">
        <v>61</v>
      </c>
      <c r="B70" s="178" t="s">
        <v>178</v>
      </c>
      <c r="C70" s="177"/>
      <c r="D70" s="177"/>
      <c r="E70" s="177">
        <v>14</v>
      </c>
      <c r="F70" s="178" t="s">
        <v>285</v>
      </c>
      <c r="G70" s="178"/>
      <c r="H70" s="178"/>
      <c r="I70" s="180">
        <v>0</v>
      </c>
      <c r="J70" s="180">
        <v>-20000</v>
      </c>
      <c r="K70" s="180">
        <v>0</v>
      </c>
      <c r="L70" s="180">
        <v>-20500</v>
      </c>
      <c r="M70" s="178" t="s">
        <v>337</v>
      </c>
      <c r="N70" s="181" t="str">
        <f t="shared" si="3"/>
        <v>Eine Stadt für alle</v>
      </c>
    </row>
    <row r="71" spans="1:14" ht="141" customHeight="1" x14ac:dyDescent="0.25">
      <c r="A71" s="177">
        <v>62</v>
      </c>
      <c r="B71" s="178" t="s">
        <v>178</v>
      </c>
      <c r="C71" s="177"/>
      <c r="D71" s="177"/>
      <c r="E71" s="177">
        <v>14</v>
      </c>
      <c r="F71" s="178" t="s">
        <v>286</v>
      </c>
      <c r="G71" s="178"/>
      <c r="H71" s="178"/>
      <c r="I71" s="180">
        <v>0</v>
      </c>
      <c r="J71" s="180">
        <v>-20000</v>
      </c>
      <c r="K71" s="180">
        <v>0</v>
      </c>
      <c r="L71" s="180">
        <v>-20000</v>
      </c>
      <c r="M71" s="178" t="s">
        <v>336</v>
      </c>
      <c r="N71" s="181" t="str">
        <f t="shared" si="3"/>
        <v>Eine Stadt für alle</v>
      </c>
    </row>
    <row r="72" spans="1:14" ht="141" customHeight="1" x14ac:dyDescent="0.25">
      <c r="A72" s="177">
        <v>63</v>
      </c>
      <c r="B72" s="178" t="s">
        <v>178</v>
      </c>
      <c r="C72" s="177"/>
      <c r="D72" s="177"/>
      <c r="E72" s="177">
        <v>14</v>
      </c>
      <c r="F72" s="178" t="s">
        <v>287</v>
      </c>
      <c r="G72" s="178"/>
      <c r="H72" s="178"/>
      <c r="I72" s="180">
        <v>0</v>
      </c>
      <c r="J72" s="180">
        <v>0</v>
      </c>
      <c r="K72" s="180">
        <v>0</v>
      </c>
      <c r="L72" s="180">
        <v>-44500</v>
      </c>
      <c r="M72" s="178" t="s">
        <v>335</v>
      </c>
      <c r="N72" s="181" t="str">
        <f t="shared" si="3"/>
        <v>Eine Stadt für alle</v>
      </c>
    </row>
    <row r="73" spans="1:14" ht="141" customHeight="1" x14ac:dyDescent="0.25">
      <c r="A73" s="177">
        <v>64</v>
      </c>
      <c r="B73" s="178" t="s">
        <v>178</v>
      </c>
      <c r="C73" s="177"/>
      <c r="D73" s="177"/>
      <c r="E73" s="177">
        <v>14</v>
      </c>
      <c r="F73" s="178" t="s">
        <v>288</v>
      </c>
      <c r="G73" s="178"/>
      <c r="H73" s="178"/>
      <c r="I73" s="180">
        <v>0</v>
      </c>
      <c r="J73" s="180">
        <v>-42426</v>
      </c>
      <c r="K73" s="180">
        <v>0</v>
      </c>
      <c r="L73" s="180">
        <v>-49401</v>
      </c>
      <c r="M73" s="178" t="s">
        <v>338</v>
      </c>
      <c r="N73" s="181" t="str">
        <f t="shared" si="3"/>
        <v>Eine Stadt für alle</v>
      </c>
    </row>
    <row r="74" spans="1:14" ht="141" customHeight="1" x14ac:dyDescent="0.25">
      <c r="A74" s="177">
        <v>65</v>
      </c>
      <c r="B74" s="178" t="s">
        <v>230</v>
      </c>
      <c r="C74" s="177">
        <v>114</v>
      </c>
      <c r="D74" s="177"/>
      <c r="E74" s="177">
        <v>15</v>
      </c>
      <c r="F74" s="178" t="s">
        <v>229</v>
      </c>
      <c r="G74" s="178"/>
      <c r="H74" s="178"/>
      <c r="I74" s="179" t="s">
        <v>231</v>
      </c>
      <c r="J74" s="179" t="s">
        <v>232</v>
      </c>
      <c r="K74" s="179" t="s">
        <v>231</v>
      </c>
      <c r="L74" s="179" t="s">
        <v>232</v>
      </c>
      <c r="M74" s="178" t="s">
        <v>339</v>
      </c>
      <c r="N74" s="181" t="str">
        <f t="shared" si="1"/>
        <v>Eine Stadt für alle</v>
      </c>
    </row>
    <row r="75" spans="1:14" ht="141" customHeight="1" x14ac:dyDescent="0.25">
      <c r="A75" s="177">
        <v>66</v>
      </c>
      <c r="B75" s="178" t="s">
        <v>178</v>
      </c>
      <c r="C75" s="177"/>
      <c r="D75" s="177"/>
      <c r="E75" s="177">
        <v>15</v>
      </c>
      <c r="F75" s="178" t="s">
        <v>233</v>
      </c>
      <c r="G75" s="178"/>
      <c r="H75" s="178"/>
      <c r="I75" s="179" t="s">
        <v>127</v>
      </c>
      <c r="J75" s="179" t="s">
        <v>234</v>
      </c>
      <c r="K75" s="179" t="s">
        <v>127</v>
      </c>
      <c r="L75" s="179" t="s">
        <v>127</v>
      </c>
      <c r="M75" s="178" t="s">
        <v>235</v>
      </c>
      <c r="N75" s="181" t="str">
        <f t="shared" si="1"/>
        <v>Eine Stadt für alle</v>
      </c>
    </row>
    <row r="76" spans="1:14" s="227" customFormat="1" ht="141" customHeight="1" x14ac:dyDescent="0.25">
      <c r="A76" s="177">
        <v>67</v>
      </c>
      <c r="B76" s="178" t="s">
        <v>178</v>
      </c>
      <c r="C76" s="177"/>
      <c r="D76" s="177"/>
      <c r="E76" s="177">
        <v>15</v>
      </c>
      <c r="F76" s="178" t="s">
        <v>236</v>
      </c>
      <c r="G76" s="178"/>
      <c r="H76" s="178"/>
      <c r="I76" s="179" t="s">
        <v>127</v>
      </c>
      <c r="J76" s="179" t="s">
        <v>237</v>
      </c>
      <c r="K76" s="179" t="s">
        <v>127</v>
      </c>
      <c r="L76" s="179" t="s">
        <v>237</v>
      </c>
      <c r="M76" s="178" t="s">
        <v>340</v>
      </c>
      <c r="N76" s="181" t="str">
        <f t="shared" si="1"/>
        <v>Eine Stadt für alle</v>
      </c>
    </row>
    <row r="77" spans="1:14" s="166" customFormat="1" ht="141" customHeight="1" x14ac:dyDescent="0.25">
      <c r="A77" s="177">
        <v>68</v>
      </c>
      <c r="B77" s="223" t="s">
        <v>178</v>
      </c>
      <c r="C77" s="222"/>
      <c r="D77" s="222"/>
      <c r="E77" s="222"/>
      <c r="F77" s="224" t="s">
        <v>324</v>
      </c>
      <c r="G77" s="223"/>
      <c r="H77" s="223"/>
      <c r="I77" s="225" t="s">
        <v>127</v>
      </c>
      <c r="J77" s="225" t="s">
        <v>322</v>
      </c>
      <c r="K77" s="225" t="s">
        <v>127</v>
      </c>
      <c r="L77" s="225" t="s">
        <v>420</v>
      </c>
      <c r="M77" s="223" t="s">
        <v>386</v>
      </c>
      <c r="N77" s="226"/>
    </row>
    <row r="78" spans="1:14" ht="141" customHeight="1" x14ac:dyDescent="0.25">
      <c r="A78" s="177">
        <v>69</v>
      </c>
      <c r="B78" s="223" t="s">
        <v>178</v>
      </c>
      <c r="C78" s="222"/>
      <c r="D78" s="222"/>
      <c r="E78" s="222"/>
      <c r="F78" s="223" t="s">
        <v>390</v>
      </c>
      <c r="G78" s="223"/>
      <c r="H78" s="223"/>
      <c r="I78" s="225" t="s">
        <v>127</v>
      </c>
      <c r="J78" s="225" t="s">
        <v>415</v>
      </c>
      <c r="K78" s="225" t="s">
        <v>127</v>
      </c>
      <c r="L78" s="225" t="s">
        <v>127</v>
      </c>
      <c r="M78" s="259" t="s">
        <v>414</v>
      </c>
      <c r="N78" s="226" t="str">
        <f t="shared" si="1"/>
        <v>Eine Stadt für alle</v>
      </c>
    </row>
    <row r="80" spans="1:14" s="227" customFormat="1" ht="141" customHeight="1" x14ac:dyDescent="0.25">
      <c r="A80" s="167"/>
      <c r="B80" s="167"/>
      <c r="C80" s="167"/>
      <c r="D80" s="167"/>
      <c r="E80" s="167"/>
      <c r="F80" s="167"/>
      <c r="G80" s="167"/>
      <c r="H80" s="167"/>
      <c r="I80" s="167"/>
      <c r="J80" s="167"/>
      <c r="K80" s="167"/>
      <c r="L80" s="167"/>
      <c r="M80" s="167"/>
      <c r="N80" s="167"/>
    </row>
  </sheetData>
  <sheetProtection selectLockedCells="1"/>
  <pageMargins left="0.25" right="0.25" top="0.75" bottom="0.75" header="0.3" footer="0.3"/>
  <pageSetup paperSize="9" scale="40" fitToHeight="0" orientation="landscape" r:id="rId1"/>
  <headerFooter>
    <oddFooter>&amp;L&amp;D&amp;C&amp;P von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J30"/>
  <sheetViews>
    <sheetView zoomScale="60" zoomScaleNormal="60" zoomScaleSheetLayoutView="80" zoomScalePageLayoutView="50" workbookViewId="0">
      <selection activeCell="C6" sqref="C6"/>
    </sheetView>
  </sheetViews>
  <sheetFormatPr baseColWidth="10" defaultColWidth="8.984375E-2" defaultRowHeight="13.8" x14ac:dyDescent="0.25"/>
  <cols>
    <col min="1" max="3" width="8.36328125" style="110" customWidth="1"/>
    <col min="4" max="4" width="34.6328125" style="110" customWidth="1"/>
    <col min="5" max="8" width="25.90625" style="110" customWidth="1"/>
    <col min="9" max="9" width="126.1796875" style="111" customWidth="1"/>
    <col min="10" max="10" width="10.1796875" style="110" customWidth="1"/>
    <col min="11" max="11" width="5.36328125" style="110" customWidth="1"/>
    <col min="12" max="16384" width="8.984375E-2" style="110"/>
  </cols>
  <sheetData>
    <row r="1" spans="1:10" x14ac:dyDescent="0.25">
      <c r="F1" s="266" t="s">
        <v>91</v>
      </c>
      <c r="G1" s="266"/>
      <c r="H1" s="266"/>
    </row>
    <row r="2" spans="1:10" x14ac:dyDescent="0.25">
      <c r="F2" s="266"/>
      <c r="G2" s="266"/>
      <c r="H2" s="266"/>
    </row>
    <row r="3" spans="1:10" x14ac:dyDescent="0.25">
      <c r="F3" s="266"/>
      <c r="G3" s="266"/>
      <c r="H3" s="266"/>
    </row>
    <row r="4" spans="1:10" ht="35.25" customHeight="1" x14ac:dyDescent="0.25">
      <c r="A4" s="273" t="s">
        <v>21</v>
      </c>
      <c r="B4" s="273"/>
      <c r="C4" s="273"/>
      <c r="D4" s="271" t="s">
        <v>92</v>
      </c>
      <c r="E4" s="272"/>
      <c r="F4" s="272"/>
      <c r="G4" s="272"/>
      <c r="H4" s="272"/>
      <c r="I4" s="272"/>
      <c r="J4" s="112"/>
    </row>
    <row r="5" spans="1:10" ht="31.5" customHeight="1" x14ac:dyDescent="0.25">
      <c r="D5" s="272"/>
      <c r="E5" s="272"/>
      <c r="F5" s="272"/>
      <c r="G5" s="272"/>
      <c r="H5" s="272"/>
      <c r="I5" s="272"/>
    </row>
    <row r="6" spans="1:10" ht="26.25" customHeight="1" x14ac:dyDescent="0.25">
      <c r="A6" s="113" t="s">
        <v>19</v>
      </c>
      <c r="B6" s="113"/>
      <c r="C6" s="113"/>
      <c r="D6" s="114"/>
      <c r="E6" s="115"/>
      <c r="F6" s="115"/>
      <c r="G6" s="115"/>
      <c r="H6" s="115"/>
      <c r="I6" s="115"/>
    </row>
    <row r="7" spans="1:10" ht="17.25" customHeight="1" x14ac:dyDescent="0.25">
      <c r="A7" s="114"/>
      <c r="B7" s="114"/>
      <c r="C7" s="114"/>
      <c r="D7" s="115"/>
      <c r="E7" s="115"/>
      <c r="F7" s="115"/>
      <c r="G7" s="115"/>
      <c r="H7" s="115"/>
      <c r="I7" s="115"/>
    </row>
    <row r="8" spans="1:10" ht="27" customHeight="1" x14ac:dyDescent="0.25">
      <c r="A8" s="114" t="s">
        <v>18</v>
      </c>
      <c r="B8" s="114"/>
      <c r="C8" s="114"/>
      <c r="D8" s="114"/>
      <c r="E8" s="115"/>
      <c r="F8" s="115"/>
      <c r="G8" s="115"/>
      <c r="H8" s="115"/>
      <c r="I8" s="115"/>
    </row>
    <row r="9" spans="1:10" ht="15.75" customHeight="1" thickBot="1" x14ac:dyDescent="0.3">
      <c r="J9" s="116"/>
    </row>
    <row r="10" spans="1:10" ht="24.75" customHeight="1" x14ac:dyDescent="0.25">
      <c r="A10" s="276" t="s">
        <v>52</v>
      </c>
      <c r="B10" s="278" t="s">
        <v>0</v>
      </c>
      <c r="C10" s="274" t="s">
        <v>50</v>
      </c>
      <c r="D10" s="274" t="s">
        <v>15</v>
      </c>
      <c r="E10" s="267" t="s">
        <v>89</v>
      </c>
      <c r="F10" s="268"/>
      <c r="G10" s="267" t="s">
        <v>90</v>
      </c>
      <c r="H10" s="267"/>
      <c r="I10" s="269" t="s">
        <v>13</v>
      </c>
      <c r="J10" s="117"/>
    </row>
    <row r="11" spans="1:10" ht="96.75" customHeight="1" x14ac:dyDescent="0.25">
      <c r="A11" s="277"/>
      <c r="B11" s="279"/>
      <c r="C11" s="275"/>
      <c r="D11" s="275"/>
      <c r="E11" s="118" t="s">
        <v>1</v>
      </c>
      <c r="F11" s="119" t="s">
        <v>2</v>
      </c>
      <c r="G11" s="119" t="s">
        <v>1</v>
      </c>
      <c r="H11" s="119" t="s">
        <v>2</v>
      </c>
      <c r="I11" s="270"/>
      <c r="J11" s="120" t="s">
        <v>19</v>
      </c>
    </row>
    <row r="12" spans="1:10" ht="33.75" customHeight="1" thickBot="1" x14ac:dyDescent="0.3">
      <c r="A12" s="121" t="s">
        <v>3</v>
      </c>
      <c r="B12" s="122" t="s">
        <v>4</v>
      </c>
      <c r="C12" s="122" t="s">
        <v>5</v>
      </c>
      <c r="D12" s="123" t="s">
        <v>6</v>
      </c>
      <c r="E12" s="124" t="s">
        <v>7</v>
      </c>
      <c r="F12" s="122" t="s">
        <v>8</v>
      </c>
      <c r="G12" s="122" t="s">
        <v>9</v>
      </c>
      <c r="H12" s="122" t="s">
        <v>10</v>
      </c>
      <c r="I12" s="122" t="s">
        <v>11</v>
      </c>
      <c r="J12" s="125" t="s">
        <v>12</v>
      </c>
    </row>
    <row r="13" spans="1:10" ht="234" customHeight="1" x14ac:dyDescent="0.25">
      <c r="A13" s="126" t="s">
        <v>67</v>
      </c>
      <c r="B13" s="127">
        <v>81</v>
      </c>
      <c r="C13" s="127" t="s">
        <v>27</v>
      </c>
      <c r="D13" s="128" t="s">
        <v>22</v>
      </c>
      <c r="E13" s="129">
        <v>-63070</v>
      </c>
      <c r="F13" s="129">
        <v>-22500</v>
      </c>
      <c r="G13" s="129">
        <v>-64830</v>
      </c>
      <c r="H13" s="129">
        <v>-45000</v>
      </c>
      <c r="I13" s="130" t="s">
        <v>23</v>
      </c>
      <c r="J13" s="131" t="s">
        <v>54</v>
      </c>
    </row>
    <row r="14" spans="1:10" ht="123" customHeight="1" x14ac:dyDescent="0.25">
      <c r="A14" s="132" t="s">
        <v>68</v>
      </c>
      <c r="B14" s="127">
        <v>81</v>
      </c>
      <c r="C14" s="127" t="s">
        <v>27</v>
      </c>
      <c r="D14" s="133" t="s">
        <v>32</v>
      </c>
      <c r="E14" s="129">
        <v>-63070</v>
      </c>
      <c r="F14" s="129">
        <v>-22500</v>
      </c>
      <c r="G14" s="129">
        <v>-64830</v>
      </c>
      <c r="H14" s="129">
        <v>-45000</v>
      </c>
      <c r="I14" s="130" t="s">
        <v>49</v>
      </c>
      <c r="J14" s="131" t="s">
        <v>54</v>
      </c>
    </row>
    <row r="15" spans="1:10" ht="272.25" customHeight="1" x14ac:dyDescent="0.25">
      <c r="A15" s="132" t="s">
        <v>69</v>
      </c>
      <c r="B15" s="127">
        <v>81</v>
      </c>
      <c r="C15" s="127" t="s">
        <v>27</v>
      </c>
      <c r="D15" s="133" t="s">
        <v>33</v>
      </c>
      <c r="E15" s="129">
        <v>-63070</v>
      </c>
      <c r="F15" s="129">
        <v>-22500</v>
      </c>
      <c r="G15" s="129">
        <v>-64830</v>
      </c>
      <c r="H15" s="129">
        <v>-45000</v>
      </c>
      <c r="I15" s="130" t="s">
        <v>34</v>
      </c>
      <c r="J15" s="131" t="s">
        <v>54</v>
      </c>
    </row>
    <row r="16" spans="1:10" ht="128.25" customHeight="1" x14ac:dyDescent="0.25">
      <c r="A16" s="134" t="s">
        <v>70</v>
      </c>
      <c r="B16" s="135">
        <v>81</v>
      </c>
      <c r="C16" s="135" t="s">
        <v>27</v>
      </c>
      <c r="D16" s="136" t="s">
        <v>24</v>
      </c>
      <c r="E16" s="137">
        <v>-44390</v>
      </c>
      <c r="F16" s="137">
        <v>-17500</v>
      </c>
      <c r="G16" s="137">
        <v>-45740</v>
      </c>
      <c r="H16" s="137">
        <v>-35000</v>
      </c>
      <c r="I16" s="130" t="s">
        <v>25</v>
      </c>
      <c r="J16" s="131" t="s">
        <v>54</v>
      </c>
    </row>
    <row r="17" spans="1:10" ht="141" customHeight="1" x14ac:dyDescent="0.25">
      <c r="A17" s="134" t="s">
        <v>71</v>
      </c>
      <c r="B17" s="135">
        <v>82</v>
      </c>
      <c r="C17" s="135" t="s">
        <v>27</v>
      </c>
      <c r="D17" s="136" t="s">
        <v>28</v>
      </c>
      <c r="E17" s="137">
        <v>-81460</v>
      </c>
      <c r="F17" s="137">
        <v>-17500</v>
      </c>
      <c r="G17" s="137">
        <v>-82850</v>
      </c>
      <c r="H17" s="137">
        <v>-35000</v>
      </c>
      <c r="I17" s="130" t="s">
        <v>29</v>
      </c>
      <c r="J17" s="131" t="s">
        <v>54</v>
      </c>
    </row>
    <row r="18" spans="1:10" ht="108.75" customHeight="1" x14ac:dyDescent="0.25">
      <c r="A18" s="134" t="s">
        <v>71</v>
      </c>
      <c r="B18" s="135">
        <v>82</v>
      </c>
      <c r="C18" s="135" t="s">
        <v>27</v>
      </c>
      <c r="D18" s="136" t="s">
        <v>30</v>
      </c>
      <c r="E18" s="137">
        <v>-81460</v>
      </c>
      <c r="F18" s="137">
        <v>-17500</v>
      </c>
      <c r="G18" s="137">
        <v>-82850</v>
      </c>
      <c r="H18" s="137">
        <v>-35000</v>
      </c>
      <c r="I18" s="130" t="s">
        <v>31</v>
      </c>
      <c r="J18" s="131" t="s">
        <v>54</v>
      </c>
    </row>
    <row r="19" spans="1:10" ht="216.75" customHeight="1" x14ac:dyDescent="0.25">
      <c r="A19" s="134" t="s">
        <v>71</v>
      </c>
      <c r="B19" s="135">
        <v>82</v>
      </c>
      <c r="C19" s="135" t="s">
        <v>27</v>
      </c>
      <c r="D19" s="136" t="s">
        <v>35</v>
      </c>
      <c r="E19" s="137">
        <v>-81460</v>
      </c>
      <c r="F19" s="137">
        <v>-17500</v>
      </c>
      <c r="G19" s="137">
        <v>-82850</v>
      </c>
      <c r="H19" s="137">
        <v>-35000</v>
      </c>
      <c r="I19" s="130" t="s">
        <v>36</v>
      </c>
      <c r="J19" s="131" t="s">
        <v>54</v>
      </c>
    </row>
    <row r="20" spans="1:10" ht="137.25" customHeight="1" x14ac:dyDescent="0.25">
      <c r="A20" s="134" t="s">
        <v>85</v>
      </c>
      <c r="B20" s="135">
        <v>86</v>
      </c>
      <c r="C20" s="135">
        <v>12</v>
      </c>
      <c r="D20" s="136" t="s">
        <v>79</v>
      </c>
      <c r="E20" s="137">
        <v>-8160</v>
      </c>
      <c r="F20" s="137">
        <v>-4840</v>
      </c>
      <c r="G20" s="137">
        <v>-8160</v>
      </c>
      <c r="H20" s="137">
        <v>-4840</v>
      </c>
      <c r="I20" s="130" t="s">
        <v>80</v>
      </c>
      <c r="J20" s="131" t="s">
        <v>54</v>
      </c>
    </row>
    <row r="21" spans="1:10" ht="121.5" customHeight="1" x14ac:dyDescent="0.25">
      <c r="A21" s="134" t="s">
        <v>86</v>
      </c>
      <c r="B21" s="135">
        <v>87</v>
      </c>
      <c r="C21" s="135">
        <v>12</v>
      </c>
      <c r="D21" s="136" t="s">
        <v>81</v>
      </c>
      <c r="E21" s="137">
        <v>-185700</v>
      </c>
      <c r="F21" s="137">
        <v>-44300</v>
      </c>
      <c r="G21" s="137">
        <v>-185700</v>
      </c>
      <c r="H21" s="137">
        <v>-44300</v>
      </c>
      <c r="I21" s="130" t="s">
        <v>82</v>
      </c>
      <c r="J21" s="131" t="s">
        <v>54</v>
      </c>
    </row>
    <row r="22" spans="1:10" ht="166.5" customHeight="1" x14ac:dyDescent="0.25">
      <c r="A22" s="138" t="s">
        <v>87</v>
      </c>
      <c r="B22" s="139"/>
      <c r="C22" s="139">
        <v>12</v>
      </c>
      <c r="D22" s="140" t="s">
        <v>83</v>
      </c>
      <c r="E22" s="141">
        <v>0</v>
      </c>
      <c r="F22" s="142">
        <v>-10000</v>
      </c>
      <c r="G22" s="142">
        <v>0</v>
      </c>
      <c r="H22" s="142">
        <v>-10000</v>
      </c>
      <c r="I22" s="130" t="s">
        <v>84</v>
      </c>
      <c r="J22" s="143" t="s">
        <v>54</v>
      </c>
    </row>
    <row r="23" spans="1:10" ht="83.25" customHeight="1" x14ac:dyDescent="0.25"/>
    <row r="24" spans="1:10" ht="83.25" customHeight="1" x14ac:dyDescent="0.25"/>
    <row r="25" spans="1:10" ht="83.25" customHeight="1" x14ac:dyDescent="0.25"/>
    <row r="26" spans="1:10" ht="83.25" customHeight="1" x14ac:dyDescent="0.25"/>
    <row r="27" spans="1:10" ht="83.25" customHeight="1" x14ac:dyDescent="0.25"/>
    <row r="28" spans="1:10" ht="83.25" customHeight="1" x14ac:dyDescent="0.25"/>
    <row r="29" spans="1:10" ht="83.25" customHeight="1" x14ac:dyDescent="0.25"/>
    <row r="30" spans="1:10" ht="83.25" customHeight="1" x14ac:dyDescent="0.25"/>
  </sheetData>
  <sheetProtection selectLockedCells="1"/>
  <mergeCells count="10">
    <mergeCell ref="A4:C4"/>
    <mergeCell ref="D10:D11"/>
    <mergeCell ref="A10:A11"/>
    <mergeCell ref="B10:B11"/>
    <mergeCell ref="C10:C11"/>
    <mergeCell ref="F1:H3"/>
    <mergeCell ref="E10:F10"/>
    <mergeCell ref="G10:H10"/>
    <mergeCell ref="I10:I11"/>
    <mergeCell ref="D4:I5"/>
  </mergeCells>
  <dataValidations disablePrompts="1" count="2">
    <dataValidation type="list" allowBlank="1" showInputMessage="1" showErrorMessage="1" errorTitle="Ungültige Auswahl" error="Bitte wählen Sie aus den Vorschlagswerten!" sqref="C13:C22" xr:uid="{00000000-0002-0000-0100-000000000000}">
      <formula1>#REF!</formula1>
    </dataValidation>
    <dataValidation type="list" allowBlank="1" showInputMessage="1" showErrorMessage="1" errorTitle="Ungültige Auswahl" error="Bitte wählen Sie aus den Vorschlagswerten!" sqref="B13:B22" xr:uid="{00000000-0002-0000-0100-000001000000}">
      <formula1>#REF!</formula1>
    </dataValidation>
  </dataValidations>
  <pageMargins left="0.25" right="0.25" top="0.75" bottom="0.75" header="0.3" footer="0.3"/>
  <pageSetup paperSize="9" scale="39" fitToHeight="0" orientation="landscape" r:id="rId1"/>
  <headerFooter>
    <oddHeader>&amp;C&amp;"Arial,Fett"&amp;24Muster mit Beispielen zum Doppelhaushalt 2019/2020</oddHeader>
    <oddFooter>&amp;L&amp;D&amp;C&amp;P von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A1:M19"/>
  <sheetViews>
    <sheetView showGridLines="0" topLeftCell="A8" zoomScale="40" zoomScaleNormal="40" zoomScalePageLayoutView="70" workbookViewId="0">
      <selection activeCell="B18" sqref="B18"/>
    </sheetView>
  </sheetViews>
  <sheetFormatPr baseColWidth="10" defaultColWidth="0" defaultRowHeight="27.6" x14ac:dyDescent="0.25"/>
  <cols>
    <col min="1" max="1" width="6.6328125" style="151" customWidth="1"/>
    <col min="2" max="2" width="9.90625" style="151" customWidth="1"/>
    <col min="3" max="3" width="9.90625" style="151" hidden="1" customWidth="1"/>
    <col min="4" max="4" width="8.453125" style="151" bestFit="1" customWidth="1"/>
    <col min="5" max="5" width="33.6328125" style="151" customWidth="1"/>
    <col min="6" max="6" width="8.6328125" style="151" customWidth="1"/>
    <col min="7" max="10" width="30.08984375" style="151" customWidth="1"/>
    <col min="11" max="11" width="143.90625" style="157" customWidth="1"/>
    <col min="12" max="12" width="12" style="151" hidden="1" customWidth="1"/>
    <col min="13" max="13" width="66.6328125" style="151" customWidth="1"/>
    <col min="14" max="16384" width="0" style="151" hidden="1"/>
  </cols>
  <sheetData>
    <row r="1" spans="1:13" ht="28.5" customHeight="1" x14ac:dyDescent="0.25">
      <c r="A1" s="281" t="s">
        <v>21</v>
      </c>
      <c r="B1" s="282"/>
      <c r="C1" s="282"/>
      <c r="D1" s="282"/>
      <c r="E1" s="285" t="s">
        <v>101</v>
      </c>
      <c r="F1" s="285"/>
      <c r="G1" s="285"/>
      <c r="H1" s="285"/>
      <c r="I1" s="285"/>
      <c r="J1" s="285"/>
      <c r="K1" s="285"/>
      <c r="L1" s="150"/>
    </row>
    <row r="2" spans="1:13" ht="36.75" customHeight="1" x14ac:dyDescent="0.25">
      <c r="E2" s="285"/>
      <c r="F2" s="285"/>
      <c r="G2" s="285"/>
      <c r="H2" s="285"/>
      <c r="I2" s="285"/>
      <c r="J2" s="285"/>
      <c r="K2" s="285"/>
    </row>
    <row r="3" spans="1:13" ht="29.25" customHeight="1" x14ac:dyDescent="0.25">
      <c r="A3" s="152" t="s">
        <v>93</v>
      </c>
      <c r="B3" s="153"/>
      <c r="C3" s="153"/>
      <c r="D3" s="154" t="s">
        <v>290</v>
      </c>
      <c r="E3" s="155"/>
      <c r="F3" s="155"/>
      <c r="G3" s="155"/>
      <c r="H3" s="155"/>
      <c r="I3" s="155"/>
      <c r="J3" s="155"/>
      <c r="K3" s="155"/>
    </row>
    <row r="4" spans="1:13" ht="19.5" customHeight="1" x14ac:dyDescent="0.25">
      <c r="A4" s="155"/>
      <c r="B4" s="155"/>
      <c r="C4" s="155"/>
      <c r="D4" s="155"/>
      <c r="E4" s="155"/>
      <c r="F4" s="155"/>
      <c r="G4" s="155"/>
      <c r="H4" s="155"/>
      <c r="I4" s="155"/>
      <c r="J4" s="155"/>
      <c r="K4" s="155"/>
    </row>
    <row r="5" spans="1:13" ht="27" customHeight="1" x14ac:dyDescent="0.25">
      <c r="A5" s="156" t="s">
        <v>17</v>
      </c>
      <c r="B5" s="156"/>
      <c r="C5" s="156"/>
      <c r="D5" s="156"/>
      <c r="E5" s="156"/>
      <c r="F5" s="156"/>
      <c r="G5" s="155"/>
      <c r="H5" s="155"/>
      <c r="I5" s="155"/>
      <c r="J5" s="155"/>
      <c r="K5" s="155"/>
    </row>
    <row r="6" spans="1:13" ht="14.25" customHeight="1" x14ac:dyDescent="0.25"/>
    <row r="7" spans="1:13" ht="54" customHeight="1" x14ac:dyDescent="0.25">
      <c r="A7" s="283" t="s">
        <v>52</v>
      </c>
      <c r="B7" s="283" t="s">
        <v>0</v>
      </c>
      <c r="C7" s="158"/>
      <c r="D7" s="283" t="s">
        <v>50</v>
      </c>
      <c r="E7" s="283" t="s">
        <v>14</v>
      </c>
      <c r="F7" s="284" t="s">
        <v>88</v>
      </c>
      <c r="G7" s="283" t="s">
        <v>99</v>
      </c>
      <c r="H7" s="283"/>
      <c r="I7" s="283" t="s">
        <v>100</v>
      </c>
      <c r="J7" s="283"/>
      <c r="K7" s="280" t="s">
        <v>13</v>
      </c>
      <c r="L7" s="159"/>
    </row>
    <row r="8" spans="1:13" ht="129.75" customHeight="1" x14ac:dyDescent="0.25">
      <c r="A8" s="283"/>
      <c r="B8" s="283"/>
      <c r="C8" s="160" t="s">
        <v>19</v>
      </c>
      <c r="D8" s="283"/>
      <c r="E8" s="283"/>
      <c r="F8" s="284"/>
      <c r="G8" s="158" t="s">
        <v>1</v>
      </c>
      <c r="H8" s="158" t="s">
        <v>2</v>
      </c>
      <c r="I8" s="158" t="s">
        <v>1</v>
      </c>
      <c r="J8" s="158" t="s">
        <v>2</v>
      </c>
      <c r="K8" s="280"/>
      <c r="L8" s="160" t="s">
        <v>19</v>
      </c>
    </row>
    <row r="9" spans="1:13" ht="28.5" customHeight="1" x14ac:dyDescent="0.25">
      <c r="A9" s="161" t="s">
        <v>3</v>
      </c>
      <c r="B9" s="161" t="s">
        <v>4</v>
      </c>
      <c r="C9" s="161"/>
      <c r="D9" s="161" t="s">
        <v>5</v>
      </c>
      <c r="E9" s="161" t="s">
        <v>6</v>
      </c>
      <c r="F9" s="161" t="s">
        <v>7</v>
      </c>
      <c r="G9" s="161" t="s">
        <v>8</v>
      </c>
      <c r="H9" s="161" t="s">
        <v>9</v>
      </c>
      <c r="I9" s="161" t="s">
        <v>10</v>
      </c>
      <c r="J9" s="161" t="s">
        <v>11</v>
      </c>
      <c r="K9" s="161" t="s">
        <v>12</v>
      </c>
      <c r="L9" s="161" t="s">
        <v>20</v>
      </c>
    </row>
    <row r="10" spans="1:13" ht="28.5" hidden="1" customHeight="1" thickBot="1" x14ac:dyDescent="0.3">
      <c r="A10" s="161"/>
      <c r="B10" s="161"/>
      <c r="C10" s="161"/>
      <c r="D10" s="161"/>
      <c r="E10" s="161"/>
      <c r="F10" s="161"/>
      <c r="G10" s="161"/>
      <c r="H10" s="161"/>
      <c r="I10" s="161"/>
      <c r="J10" s="161"/>
      <c r="K10" s="161"/>
      <c r="L10" s="161"/>
    </row>
    <row r="11" spans="1:13" s="150" customFormat="1" ht="141.6" customHeight="1" x14ac:dyDescent="0.25">
      <c r="A11" s="205" t="s">
        <v>161</v>
      </c>
      <c r="B11" s="203">
        <v>132</v>
      </c>
      <c r="C11" s="203" t="str">
        <f>IF(Tabelle38[[#This Row],[(1)]]&lt;&gt;"",$D$3,"")</f>
        <v>Eine Stadt für alle</v>
      </c>
      <c r="D11" s="203">
        <v>8</v>
      </c>
      <c r="E11" s="205" t="s">
        <v>238</v>
      </c>
      <c r="F11" s="203" t="s">
        <v>51</v>
      </c>
      <c r="G11" s="147">
        <v>-200000</v>
      </c>
      <c r="H11" s="147">
        <v>-800000</v>
      </c>
      <c r="I11" s="147">
        <v>-960000</v>
      </c>
      <c r="J11" s="147">
        <v>-1000000</v>
      </c>
      <c r="K11" s="205" t="s">
        <v>398</v>
      </c>
      <c r="L11" s="212" t="str">
        <f t="shared" ref="L11:L13" si="0">IF(A11&lt;&gt;"",$D$3,"")</f>
        <v>Eine Stadt für alle</v>
      </c>
      <c r="M11" s="148"/>
    </row>
    <row r="12" spans="1:13" s="230" customFormat="1" ht="141.6" customHeight="1" x14ac:dyDescent="0.25">
      <c r="A12" s="205" t="s">
        <v>239</v>
      </c>
      <c r="B12" s="203">
        <v>146</v>
      </c>
      <c r="C12" s="203" t="str">
        <f>IF(Tabelle38[[#This Row],[(1)]]&lt;&gt;"",$D$3,"")</f>
        <v>Eine Stadt für alle</v>
      </c>
      <c r="D12" s="203">
        <v>12</v>
      </c>
      <c r="E12" s="205" t="s">
        <v>242</v>
      </c>
      <c r="F12" s="203" t="s">
        <v>51</v>
      </c>
      <c r="G12" s="147">
        <v>-500000</v>
      </c>
      <c r="H12" s="147">
        <v>-500000</v>
      </c>
      <c r="I12" s="147">
        <v>-1000000</v>
      </c>
      <c r="J12" s="147">
        <v>-1700000</v>
      </c>
      <c r="K12" s="205" t="s">
        <v>317</v>
      </c>
      <c r="L12" s="212" t="str">
        <f t="shared" si="0"/>
        <v>Eine Stadt für alle</v>
      </c>
      <c r="M12" s="146"/>
    </row>
    <row r="13" spans="1:13" s="150" customFormat="1" ht="141.6" customHeight="1" x14ac:dyDescent="0.25">
      <c r="A13" s="205" t="s">
        <v>241</v>
      </c>
      <c r="B13" s="203">
        <v>147</v>
      </c>
      <c r="C13" s="203" t="str">
        <f>IF(Tabelle38[[#This Row],[(1)]]&lt;&gt;"",$D$3,"")</f>
        <v>Eine Stadt für alle</v>
      </c>
      <c r="D13" s="203">
        <v>12</v>
      </c>
      <c r="E13" s="205" t="s">
        <v>244</v>
      </c>
      <c r="F13" s="203" t="s">
        <v>51</v>
      </c>
      <c r="G13" s="147">
        <v>0</v>
      </c>
      <c r="H13" s="211">
        <v>-400000</v>
      </c>
      <c r="I13" s="147">
        <v>-270000</v>
      </c>
      <c r="J13" s="147">
        <v>-230000</v>
      </c>
      <c r="K13" s="205" t="s">
        <v>317</v>
      </c>
      <c r="L13" s="212" t="str">
        <f t="shared" si="0"/>
        <v>Eine Stadt für alle</v>
      </c>
      <c r="M13" s="146"/>
    </row>
    <row r="14" spans="1:13" s="150" customFormat="1" ht="141.6" customHeight="1" x14ac:dyDescent="0.25">
      <c r="A14" s="205" t="s">
        <v>243</v>
      </c>
      <c r="B14" s="203">
        <v>152</v>
      </c>
      <c r="C14" s="208" t="str">
        <f>IF(Tabelle38[[#This Row],[(1)]]&lt;&gt;"",$D$3,"")</f>
        <v>Eine Stadt für alle</v>
      </c>
      <c r="D14" s="203">
        <v>15</v>
      </c>
      <c r="E14" s="144" t="s">
        <v>245</v>
      </c>
      <c r="F14" s="203" t="s">
        <v>51</v>
      </c>
      <c r="G14" s="146">
        <v>0</v>
      </c>
      <c r="H14" s="146">
        <v>-1000000</v>
      </c>
      <c r="I14" s="146">
        <v>0</v>
      </c>
      <c r="J14" s="146">
        <v>-2000000</v>
      </c>
      <c r="K14" s="205" t="s">
        <v>399</v>
      </c>
      <c r="L14" s="236" t="str">
        <f t="shared" ref="L14:L18" si="1">IF(A14&lt;&gt;"",$D$3,"")</f>
        <v>Eine Stadt für alle</v>
      </c>
      <c r="M14" s="149"/>
    </row>
    <row r="15" spans="1:13" s="230" customFormat="1" ht="84.9" customHeight="1" x14ac:dyDescent="0.25">
      <c r="A15" s="205" t="s">
        <v>406</v>
      </c>
      <c r="B15" s="198"/>
      <c r="C15" s="199" t="str">
        <f>IF(Tabelle38[[#This Row],[(1)]]&lt;&gt;"",$D$3,"")</f>
        <v>Eine Stadt für alle</v>
      </c>
      <c r="D15" s="198">
        <v>26</v>
      </c>
      <c r="E15" s="200" t="s">
        <v>327</v>
      </c>
      <c r="F15" s="198" t="s">
        <v>51</v>
      </c>
      <c r="G15" s="149">
        <v>0</v>
      </c>
      <c r="H15" s="149">
        <v>-25000</v>
      </c>
      <c r="I15" s="149">
        <v>0</v>
      </c>
      <c r="J15" s="149">
        <v>-40000</v>
      </c>
      <c r="K15" s="200" t="s">
        <v>421</v>
      </c>
      <c r="L15" s="201" t="str">
        <f t="shared" si="1"/>
        <v>Eine Stadt für alle</v>
      </c>
      <c r="M15" s="149"/>
    </row>
    <row r="16" spans="1:13" s="150" customFormat="1" ht="165.6" x14ac:dyDescent="0.25">
      <c r="A16" s="205" t="s">
        <v>316</v>
      </c>
      <c r="B16" s="198">
        <v>193</v>
      </c>
      <c r="C16" s="199" t="str">
        <f>IF(Tabelle38[[#This Row],[(1)]]&lt;&gt;"",$D$3,"")</f>
        <v>Eine Stadt für alle</v>
      </c>
      <c r="D16" s="198">
        <v>26</v>
      </c>
      <c r="E16" s="200" t="s">
        <v>329</v>
      </c>
      <c r="F16" s="198" t="s">
        <v>51</v>
      </c>
      <c r="G16" s="253">
        <v>-400000</v>
      </c>
      <c r="H16" s="253">
        <v>0</v>
      </c>
      <c r="I16" s="253">
        <v>-400000</v>
      </c>
      <c r="J16" s="253">
        <v>-5340000</v>
      </c>
      <c r="K16" s="258" t="s">
        <v>426</v>
      </c>
      <c r="L16" s="201" t="str">
        <f t="shared" si="1"/>
        <v>Eine Stadt für alle</v>
      </c>
      <c r="M16" s="149"/>
    </row>
    <row r="17" spans="1:13" s="150" customFormat="1" ht="138" x14ac:dyDescent="0.25">
      <c r="A17" s="205" t="s">
        <v>318</v>
      </c>
      <c r="B17" s="203">
        <v>193</v>
      </c>
      <c r="C17" s="208" t="str">
        <f>IF(Tabelle38[[#This Row],[(1)]]&lt;&gt;"",$D$3,"")</f>
        <v>Eine Stadt für alle</v>
      </c>
      <c r="D17" s="203">
        <v>26</v>
      </c>
      <c r="E17" s="205" t="s">
        <v>330</v>
      </c>
      <c r="F17" s="203" t="s">
        <v>51</v>
      </c>
      <c r="G17" s="254">
        <v>-100000</v>
      </c>
      <c r="H17" s="254">
        <v>0</v>
      </c>
      <c r="I17" s="254">
        <v>-100000</v>
      </c>
      <c r="J17" s="254">
        <v>-1770000</v>
      </c>
      <c r="K17" s="257" t="s">
        <v>425</v>
      </c>
      <c r="L17" s="252" t="str">
        <f t="shared" si="1"/>
        <v>Eine Stadt für alle</v>
      </c>
      <c r="M17" s="146"/>
    </row>
    <row r="18" spans="1:13" s="150" customFormat="1" ht="249" x14ac:dyDescent="0.25">
      <c r="A18" s="205" t="s">
        <v>429</v>
      </c>
      <c r="B18" s="198"/>
      <c r="C18" s="199" t="str">
        <f>IF(Tabelle38[[#This Row],[(1)]]&lt;&gt;"",$D$3,"")</f>
        <v>Eine Stadt für alle</v>
      </c>
      <c r="D18" s="198">
        <v>26</v>
      </c>
      <c r="E18" s="200" t="s">
        <v>391</v>
      </c>
      <c r="F18" s="198" t="s">
        <v>51</v>
      </c>
      <c r="G18" s="149">
        <v>0</v>
      </c>
      <c r="H18" s="184">
        <v>0</v>
      </c>
      <c r="I18" s="149">
        <v>0</v>
      </c>
      <c r="J18" s="149">
        <v>-500000</v>
      </c>
      <c r="K18" s="200" t="s">
        <v>411</v>
      </c>
      <c r="L18" s="201" t="str">
        <f t="shared" si="1"/>
        <v>Eine Stadt für alle</v>
      </c>
      <c r="M18" s="149"/>
    </row>
    <row r="19" spans="1:13" s="150" customFormat="1" ht="138" x14ac:dyDescent="0.25">
      <c r="A19" s="260" t="s">
        <v>328</v>
      </c>
      <c r="B19" s="261" t="s">
        <v>178</v>
      </c>
      <c r="C19" s="261" t="e">
        <f>IF([1]!Tabelle38[[#This Row],[(1)]]&lt;&gt;"",$D$3,"")</f>
        <v>#REF!</v>
      </c>
      <c r="D19" s="261">
        <v>25</v>
      </c>
      <c r="E19" s="262" t="s">
        <v>427</v>
      </c>
      <c r="F19" s="261" t="s">
        <v>51</v>
      </c>
      <c r="G19" s="263"/>
      <c r="H19" s="263">
        <v>-1000000</v>
      </c>
      <c r="I19" s="263"/>
      <c r="J19" s="263">
        <v>-1000000</v>
      </c>
      <c r="K19" s="264" t="s">
        <v>441</v>
      </c>
      <c r="L19" s="265" t="str">
        <f>IF(A19&lt;&gt;"",$D$3,"")</f>
        <v>Eine Stadt für alle</v>
      </c>
      <c r="M19" s="263"/>
    </row>
  </sheetData>
  <sheetProtection selectLockedCells="1"/>
  <mergeCells count="10">
    <mergeCell ref="K7:K8"/>
    <mergeCell ref="A1:D1"/>
    <mergeCell ref="A7:A8"/>
    <mergeCell ref="B7:B8"/>
    <mergeCell ref="D7:D8"/>
    <mergeCell ref="E7:E8"/>
    <mergeCell ref="F7:F8"/>
    <mergeCell ref="G7:H7"/>
    <mergeCell ref="I7:J7"/>
    <mergeCell ref="E1:K2"/>
  </mergeCells>
  <phoneticPr fontId="30" type="noConversion"/>
  <pageMargins left="4.1666666666666666E-3" right="0.25" top="4.2857142857142859E-3" bottom="0.75" header="0.3" footer="0.3"/>
  <pageSetup paperSize="9" scale="30" fitToHeight="0" orientation="landscape" r:id="rId1"/>
  <headerFooter>
    <oddFooter>&amp;L&amp;D&amp;C&amp;P von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L23"/>
  <sheetViews>
    <sheetView topLeftCell="A14" zoomScale="70" zoomScaleNormal="70" zoomScaleSheetLayoutView="75" zoomScalePageLayoutView="50" workbookViewId="0">
      <selection activeCell="E10" sqref="E10:E11"/>
    </sheetView>
  </sheetViews>
  <sheetFormatPr baseColWidth="10" defaultColWidth="0" defaultRowHeight="15" x14ac:dyDescent="0.25"/>
  <cols>
    <col min="1" max="1" width="7.36328125" style="1" customWidth="1"/>
    <col min="2" max="2" width="9" style="1" customWidth="1"/>
    <col min="3" max="3" width="8.36328125" style="1" customWidth="1"/>
    <col min="4" max="4" width="33.6328125" style="1" customWidth="1"/>
    <col min="5" max="5" width="11.453125" style="1" customWidth="1"/>
    <col min="6" max="9" width="27.6328125" style="1" customWidth="1"/>
    <col min="10" max="10" width="136" style="3" customWidth="1"/>
    <col min="11" max="11" width="11.1796875" style="1" customWidth="1"/>
    <col min="12" max="12" width="4.453125" style="1" customWidth="1"/>
    <col min="13" max="16384" width="0" style="1" hidden="1"/>
  </cols>
  <sheetData>
    <row r="1" spans="1:12" s="15" customFormat="1" x14ac:dyDescent="0.25">
      <c r="G1" s="286" t="s">
        <v>91</v>
      </c>
      <c r="H1" s="286"/>
      <c r="I1" s="286"/>
      <c r="J1" s="3"/>
    </row>
    <row r="2" spans="1:12" s="15" customFormat="1" x14ac:dyDescent="0.25">
      <c r="G2" s="286"/>
      <c r="H2" s="286"/>
      <c r="I2" s="286"/>
      <c r="J2" s="3"/>
    </row>
    <row r="3" spans="1:12" s="15" customFormat="1" x14ac:dyDescent="0.25">
      <c r="G3" s="286"/>
      <c r="H3" s="286"/>
      <c r="I3" s="286"/>
      <c r="J3" s="3"/>
    </row>
    <row r="4" spans="1:12" ht="26.25" customHeight="1" x14ac:dyDescent="0.25">
      <c r="A4" s="291" t="s">
        <v>21</v>
      </c>
      <c r="B4" s="292"/>
      <c r="C4" s="292"/>
      <c r="D4" s="303" t="s">
        <v>92</v>
      </c>
      <c r="E4" s="304"/>
      <c r="F4" s="304"/>
      <c r="G4" s="304"/>
      <c r="H4" s="304"/>
      <c r="I4" s="304"/>
      <c r="J4" s="304"/>
      <c r="K4" s="82"/>
    </row>
    <row r="5" spans="1:12" ht="43.5" customHeight="1" x14ac:dyDescent="0.25">
      <c r="D5" s="304"/>
      <c r="E5" s="304"/>
      <c r="F5" s="304"/>
      <c r="G5" s="304"/>
      <c r="H5" s="304"/>
      <c r="I5" s="304"/>
      <c r="J5" s="304"/>
    </row>
    <row r="6" spans="1:12" ht="27.75" customHeight="1" x14ac:dyDescent="0.25">
      <c r="A6" s="77" t="s">
        <v>19</v>
      </c>
      <c r="B6" s="11"/>
      <c r="C6" s="11"/>
      <c r="D6" s="8"/>
      <c r="E6" s="8"/>
      <c r="F6" s="8"/>
      <c r="G6" s="8"/>
      <c r="H6" s="8"/>
      <c r="I6" s="8"/>
      <c r="J6" s="8"/>
    </row>
    <row r="7" spans="1:12" ht="19.5" customHeight="1" x14ac:dyDescent="0.25">
      <c r="A7" s="4"/>
      <c r="B7" s="4"/>
      <c r="C7" s="4"/>
      <c r="D7" s="4"/>
      <c r="E7" s="4"/>
      <c r="F7" s="4"/>
      <c r="G7" s="4"/>
      <c r="H7" s="4"/>
      <c r="I7" s="4"/>
      <c r="J7" s="4"/>
    </row>
    <row r="8" spans="1:12" ht="27" customHeight="1" x14ac:dyDescent="0.25">
      <c r="A8" s="78" t="s">
        <v>17</v>
      </c>
      <c r="B8" s="5"/>
      <c r="C8" s="5"/>
      <c r="D8" s="5"/>
      <c r="E8" s="5"/>
      <c r="F8" s="4"/>
      <c r="G8" s="4"/>
      <c r="H8" s="4"/>
      <c r="I8" s="4"/>
      <c r="J8" s="4"/>
    </row>
    <row r="9" spans="1:12" ht="14.25" customHeight="1" thickBot="1" x14ac:dyDescent="0.3">
      <c r="J9" s="2"/>
      <c r="K9" s="7"/>
    </row>
    <row r="10" spans="1:12" ht="51.75" customHeight="1" x14ac:dyDescent="0.25">
      <c r="A10" s="293" t="s">
        <v>52</v>
      </c>
      <c r="B10" s="295" t="s">
        <v>0</v>
      </c>
      <c r="C10" s="297" t="s">
        <v>50</v>
      </c>
      <c r="D10" s="297" t="s">
        <v>14</v>
      </c>
      <c r="E10" s="289" t="s">
        <v>88</v>
      </c>
      <c r="F10" s="299" t="s">
        <v>89</v>
      </c>
      <c r="G10" s="300"/>
      <c r="H10" s="301" t="s">
        <v>90</v>
      </c>
      <c r="I10" s="302"/>
      <c r="J10" s="287" t="s">
        <v>13</v>
      </c>
      <c r="K10" s="36"/>
    </row>
    <row r="11" spans="1:12" ht="130.5" customHeight="1" x14ac:dyDescent="0.25">
      <c r="A11" s="294"/>
      <c r="B11" s="296"/>
      <c r="C11" s="298"/>
      <c r="D11" s="298"/>
      <c r="E11" s="290"/>
      <c r="F11" s="37" t="s">
        <v>1</v>
      </c>
      <c r="G11" s="38" t="s">
        <v>2</v>
      </c>
      <c r="H11" s="38" t="s">
        <v>1</v>
      </c>
      <c r="I11" s="37" t="s">
        <v>2</v>
      </c>
      <c r="J11" s="288"/>
      <c r="K11" s="39" t="s">
        <v>19</v>
      </c>
    </row>
    <row r="12" spans="1:12" ht="38.25" customHeight="1" thickBot="1" x14ac:dyDescent="0.3">
      <c r="A12" s="58" t="s">
        <v>3</v>
      </c>
      <c r="B12" s="59" t="s">
        <v>4</v>
      </c>
      <c r="C12" s="60" t="s">
        <v>5</v>
      </c>
      <c r="D12" s="59" t="s">
        <v>6</v>
      </c>
      <c r="E12" s="59" t="s">
        <v>7</v>
      </c>
      <c r="F12" s="60" t="s">
        <v>8</v>
      </c>
      <c r="G12" s="60" t="s">
        <v>9</v>
      </c>
      <c r="H12" s="60" t="s">
        <v>10</v>
      </c>
      <c r="I12" s="60" t="s">
        <v>11</v>
      </c>
      <c r="J12" s="60" t="s">
        <v>12</v>
      </c>
      <c r="K12" s="61" t="s">
        <v>20</v>
      </c>
      <c r="L12" s="13"/>
    </row>
    <row r="13" spans="1:12" s="15" customFormat="1" ht="6.75" hidden="1" customHeight="1" x14ac:dyDescent="0.25">
      <c r="A13" s="62"/>
      <c r="B13" s="62"/>
      <c r="C13" s="62"/>
      <c r="D13" s="62"/>
      <c r="E13" s="62"/>
      <c r="F13" s="62"/>
      <c r="G13" s="62"/>
      <c r="H13" s="62"/>
      <c r="I13" s="62"/>
      <c r="J13" s="62"/>
      <c r="K13" s="62"/>
      <c r="L13" s="13"/>
    </row>
    <row r="14" spans="1:12" ht="358.5" customHeight="1" x14ac:dyDescent="0.25">
      <c r="A14" s="55"/>
      <c r="B14" s="56">
        <v>117</v>
      </c>
      <c r="C14" s="56" t="s">
        <v>26</v>
      </c>
      <c r="D14" s="57" t="s">
        <v>72</v>
      </c>
      <c r="E14" s="56" t="s">
        <v>51</v>
      </c>
      <c r="F14" s="51">
        <v>-500000</v>
      </c>
      <c r="G14" s="49">
        <v>-2500000</v>
      </c>
      <c r="H14" s="49">
        <v>-2500000</v>
      </c>
      <c r="I14" s="49">
        <v>-3000000</v>
      </c>
      <c r="J14" s="42" t="s">
        <v>37</v>
      </c>
      <c r="K14" s="48" t="s">
        <v>54</v>
      </c>
      <c r="L14" s="13"/>
    </row>
    <row r="15" spans="1:12" ht="183" customHeight="1" x14ac:dyDescent="0.25">
      <c r="A15" s="40"/>
      <c r="B15" s="41">
        <v>117</v>
      </c>
      <c r="C15" s="41" t="s">
        <v>26</v>
      </c>
      <c r="D15" s="52" t="s">
        <v>73</v>
      </c>
      <c r="E15" s="43" t="s">
        <v>51</v>
      </c>
      <c r="F15" s="50">
        <v>-500000</v>
      </c>
      <c r="G15" s="50">
        <v>-2500000</v>
      </c>
      <c r="H15" s="50">
        <v>-2500000</v>
      </c>
      <c r="I15" s="50">
        <v>-3000000</v>
      </c>
      <c r="J15" s="42" t="s">
        <v>39</v>
      </c>
      <c r="K15" s="48" t="s">
        <v>54</v>
      </c>
    </row>
    <row r="16" spans="1:12" ht="158.25" customHeight="1" x14ac:dyDescent="0.25">
      <c r="A16" s="44"/>
      <c r="B16" s="45"/>
      <c r="C16" s="45" t="s">
        <v>26</v>
      </c>
      <c r="D16" s="46" t="s">
        <v>74</v>
      </c>
      <c r="E16" s="47" t="s">
        <v>51</v>
      </c>
      <c r="F16" s="50">
        <v>0</v>
      </c>
      <c r="G16" s="50">
        <v>-100000</v>
      </c>
      <c r="H16" s="50">
        <v>0</v>
      </c>
      <c r="I16" s="50">
        <v>-120000</v>
      </c>
      <c r="J16" s="42" t="s">
        <v>40</v>
      </c>
      <c r="K16" s="48" t="s">
        <v>54</v>
      </c>
    </row>
    <row r="17" spans="1:11" ht="89.25" customHeight="1" x14ac:dyDescent="0.25">
      <c r="A17" s="44"/>
      <c r="B17" s="45">
        <v>117</v>
      </c>
      <c r="C17" s="45" t="s">
        <v>26</v>
      </c>
      <c r="D17" s="46" t="s">
        <v>75</v>
      </c>
      <c r="E17" s="47" t="s">
        <v>51</v>
      </c>
      <c r="F17" s="50">
        <v>-500000</v>
      </c>
      <c r="G17" s="50">
        <v>-2500000</v>
      </c>
      <c r="H17" s="50">
        <v>-2500000</v>
      </c>
      <c r="I17" s="50">
        <v>-3000000</v>
      </c>
      <c r="J17" s="42" t="s">
        <v>43</v>
      </c>
      <c r="K17" s="48" t="s">
        <v>54</v>
      </c>
    </row>
    <row r="18" spans="1:11" ht="89.25" customHeight="1" x14ac:dyDescent="0.25">
      <c r="A18" s="44"/>
      <c r="B18" s="45"/>
      <c r="C18" s="45" t="s">
        <v>26</v>
      </c>
      <c r="D18" s="46" t="s">
        <v>76</v>
      </c>
      <c r="E18" s="47" t="s">
        <v>51</v>
      </c>
      <c r="F18" s="50"/>
      <c r="G18" s="50"/>
      <c r="H18" s="50">
        <v>0</v>
      </c>
      <c r="I18" s="50">
        <v>-120000</v>
      </c>
      <c r="J18" s="42" t="s">
        <v>44</v>
      </c>
      <c r="K18" s="48" t="s">
        <v>54</v>
      </c>
    </row>
    <row r="19" spans="1:11" ht="170.25" customHeight="1" x14ac:dyDescent="0.25">
      <c r="A19" s="44"/>
      <c r="B19" s="45">
        <v>117</v>
      </c>
      <c r="C19" s="45" t="s">
        <v>26</v>
      </c>
      <c r="D19" s="46" t="s">
        <v>77</v>
      </c>
      <c r="E19" s="47" t="s">
        <v>51</v>
      </c>
      <c r="F19" s="50">
        <v>-500000</v>
      </c>
      <c r="G19" s="50">
        <v>-2500000</v>
      </c>
      <c r="H19" s="50">
        <v>-2500000</v>
      </c>
      <c r="I19" s="50">
        <v>-3000000</v>
      </c>
      <c r="J19" s="42" t="s">
        <v>46</v>
      </c>
      <c r="K19" s="48" t="s">
        <v>54</v>
      </c>
    </row>
    <row r="20" spans="1:11" ht="144" customHeight="1" x14ac:dyDescent="0.25">
      <c r="A20" s="44"/>
      <c r="B20" s="45">
        <v>764</v>
      </c>
      <c r="C20" s="45">
        <v>15</v>
      </c>
      <c r="D20" s="46" t="s">
        <v>47</v>
      </c>
      <c r="E20" s="47" t="s">
        <v>51</v>
      </c>
      <c r="F20" s="50">
        <v>-1007000</v>
      </c>
      <c r="G20" s="50">
        <v>0</v>
      </c>
      <c r="H20" s="50">
        <v>-1110000</v>
      </c>
      <c r="I20" s="50">
        <v>-500000</v>
      </c>
      <c r="J20" s="42" t="s">
        <v>78</v>
      </c>
      <c r="K20" s="48" t="s">
        <v>54</v>
      </c>
    </row>
    <row r="21" spans="1:11" ht="129.9" customHeight="1" x14ac:dyDescent="0.25">
      <c r="A21" s="44"/>
      <c r="B21" s="45"/>
      <c r="C21" s="45"/>
      <c r="D21" s="46"/>
      <c r="E21" s="47"/>
      <c r="F21" s="50"/>
      <c r="G21" s="50"/>
      <c r="H21" s="50"/>
      <c r="I21" s="50"/>
      <c r="J21" s="42"/>
      <c r="K21" s="48" t="str">
        <f>IF(J21&lt;&gt;"",$A$6,"")</f>
        <v/>
      </c>
    </row>
    <row r="22" spans="1:11" ht="129.9" customHeight="1" x14ac:dyDescent="0.25">
      <c r="A22" s="44"/>
      <c r="B22" s="45"/>
      <c r="C22" s="45"/>
      <c r="D22" s="46"/>
      <c r="E22" s="47"/>
      <c r="F22" s="50"/>
      <c r="G22" s="50"/>
      <c r="H22" s="50"/>
      <c r="I22" s="50"/>
      <c r="J22" s="42"/>
      <c r="K22" s="48" t="str">
        <f>IF(J22&lt;&gt;"",$A$6,"")</f>
        <v/>
      </c>
    </row>
    <row r="23" spans="1:11" ht="84.9" customHeight="1" x14ac:dyDescent="0.25">
      <c r="J23" s="22"/>
      <c r="K23" s="21"/>
    </row>
  </sheetData>
  <sheetProtection selectLockedCells="1"/>
  <mergeCells count="11">
    <mergeCell ref="G1:I3"/>
    <mergeCell ref="J10:J11"/>
    <mergeCell ref="E10:E11"/>
    <mergeCell ref="A4:C4"/>
    <mergeCell ref="A10:A11"/>
    <mergeCell ref="B10:B11"/>
    <mergeCell ref="C10:C11"/>
    <mergeCell ref="D10:D11"/>
    <mergeCell ref="F10:G10"/>
    <mergeCell ref="H10:I10"/>
    <mergeCell ref="D4:J5"/>
  </mergeCells>
  <dataValidations disablePrompts="1" count="2">
    <dataValidation type="list" allowBlank="1" showInputMessage="1" showErrorMessage="1" errorTitle="Ungültige Auswahl" error="Bitte wählen Sie aus den Vorschlagswerten!" sqref="C14:C22" xr:uid="{00000000-0002-0000-0300-000000000000}">
      <formula1>#REF!</formula1>
    </dataValidation>
    <dataValidation type="list" allowBlank="1" showInputMessage="1" showErrorMessage="1" errorTitle="Ungültige Auswahl" error="Bitte wählen Sie aus den Vorschlagswerten!" sqref="A14:B22" xr:uid="{00000000-0002-0000-0300-000001000000}">
      <formula1>#REF!</formula1>
    </dataValidation>
  </dataValidations>
  <pageMargins left="0.25" right="0.25" top="0.75" bottom="0.75" header="0.3" footer="0.3"/>
  <pageSetup paperSize="9" scale="36" fitToHeight="0" orientation="landscape" r:id="rId1"/>
  <headerFooter>
    <oddHeader xml:space="preserve">&amp;L
&amp;C&amp;"Arial,Fett"&amp;24Muster mit Beispielen zum Doppelhaushalt 2019/2020
</oddHeader>
    <oddFooter>&amp;L&amp;D&amp;C&amp;P von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pageSetUpPr fitToPage="1"/>
  </sheetPr>
  <dimension ref="A1:M17"/>
  <sheetViews>
    <sheetView showGridLines="0" showRuler="0" topLeftCell="A8" zoomScale="60" zoomScaleNormal="60" zoomScalePageLayoutView="50" workbookViewId="0">
      <selection activeCell="K12" sqref="K12"/>
    </sheetView>
  </sheetViews>
  <sheetFormatPr baseColWidth="10" defaultColWidth="0" defaultRowHeight="27.6" x14ac:dyDescent="0.25"/>
  <cols>
    <col min="1" max="1" width="7.81640625" style="185" customWidth="1"/>
    <col min="2" max="2" width="8.54296875" style="185" customWidth="1"/>
    <col min="3" max="3" width="8.54296875" style="185" hidden="1" customWidth="1"/>
    <col min="4" max="4" width="8.54296875" style="185" customWidth="1"/>
    <col min="5" max="5" width="27.54296875" style="185" customWidth="1"/>
    <col min="6" max="6" width="11.54296875" style="185" customWidth="1"/>
    <col min="7" max="10" width="24.36328125" style="185" customWidth="1"/>
    <col min="11" max="11" width="45.1796875" style="190" customWidth="1"/>
    <col min="12" max="12" width="9.54296875" style="185" hidden="1" customWidth="1"/>
    <col min="13" max="13" width="5.6328125" style="185" hidden="1" customWidth="1"/>
    <col min="14" max="16384" width="0" style="185" hidden="1"/>
  </cols>
  <sheetData>
    <row r="1" spans="1:12" ht="30" customHeight="1" x14ac:dyDescent="0.25">
      <c r="A1" s="306"/>
      <c r="B1" s="307"/>
      <c r="C1" s="307"/>
      <c r="D1" s="307"/>
      <c r="E1" s="312" t="s">
        <v>101</v>
      </c>
      <c r="F1" s="313"/>
      <c r="G1" s="313"/>
      <c r="H1" s="313"/>
      <c r="I1" s="313"/>
      <c r="J1" s="313"/>
      <c r="K1" s="313"/>
      <c r="L1" s="207"/>
    </row>
    <row r="2" spans="1:12" ht="40.5" customHeight="1" thickBot="1" x14ac:dyDescent="0.3">
      <c r="E2" s="313"/>
      <c r="F2" s="313"/>
      <c r="G2" s="313"/>
      <c r="H2" s="313"/>
      <c r="I2" s="313"/>
      <c r="J2" s="313"/>
      <c r="K2" s="313"/>
    </row>
    <row r="3" spans="1:12" ht="27.75" customHeight="1" thickBot="1" x14ac:dyDescent="0.3">
      <c r="A3" s="186" t="s">
        <v>93</v>
      </c>
      <c r="B3" s="237"/>
      <c r="C3" s="237"/>
      <c r="D3" s="238" t="s">
        <v>290</v>
      </c>
      <c r="E3" s="235"/>
      <c r="F3" s="235"/>
      <c r="G3" s="235"/>
      <c r="H3" s="235"/>
      <c r="I3" s="235"/>
      <c r="J3" s="235"/>
      <c r="K3" s="235"/>
    </row>
    <row r="4" spans="1:12" ht="19.5" customHeight="1" x14ac:dyDescent="0.25">
      <c r="A4" s="235"/>
      <c r="B4" s="235"/>
      <c r="C4" s="235"/>
      <c r="D4" s="235"/>
      <c r="E4" s="235"/>
      <c r="F4" s="235"/>
      <c r="G4" s="235"/>
      <c r="H4" s="235"/>
      <c r="I4" s="235"/>
      <c r="J4" s="235"/>
      <c r="K4" s="235"/>
    </row>
    <row r="5" spans="1:12" ht="28.5" customHeight="1" x14ac:dyDescent="0.25">
      <c r="A5" s="189" t="s">
        <v>16</v>
      </c>
      <c r="B5" s="189"/>
      <c r="C5" s="189"/>
      <c r="D5" s="189"/>
      <c r="E5" s="189"/>
      <c r="F5" s="189"/>
      <c r="G5" s="235"/>
      <c r="H5" s="235"/>
      <c r="I5" s="235"/>
      <c r="J5" s="235"/>
      <c r="K5" s="235"/>
    </row>
    <row r="6" spans="1:12" ht="25.5" customHeight="1" thickBot="1" x14ac:dyDescent="0.3">
      <c r="L6" s="239"/>
    </row>
    <row r="7" spans="1:12" ht="48.75" customHeight="1" x14ac:dyDescent="0.25">
      <c r="A7" s="293" t="s">
        <v>52</v>
      </c>
      <c r="B7" s="295" t="s">
        <v>0</v>
      </c>
      <c r="C7" s="234"/>
      <c r="D7" s="297" t="s">
        <v>50</v>
      </c>
      <c r="E7" s="297" t="s">
        <v>14</v>
      </c>
      <c r="F7" s="289" t="s">
        <v>56</v>
      </c>
      <c r="G7" s="299" t="s">
        <v>99</v>
      </c>
      <c r="H7" s="300"/>
      <c r="I7" s="301" t="s">
        <v>100</v>
      </c>
      <c r="J7" s="302"/>
      <c r="K7" s="287" t="s">
        <v>13</v>
      </c>
      <c r="L7" s="36"/>
    </row>
    <row r="8" spans="1:12" ht="97.5" customHeight="1" x14ac:dyDescent="0.25">
      <c r="A8" s="308"/>
      <c r="B8" s="309"/>
      <c r="C8" s="67" t="str">
        <f>L8</f>
        <v>Fraktion</v>
      </c>
      <c r="D8" s="310"/>
      <c r="E8" s="310"/>
      <c r="F8" s="311"/>
      <c r="G8" s="65" t="s">
        <v>1</v>
      </c>
      <c r="H8" s="66" t="s">
        <v>2</v>
      </c>
      <c r="I8" s="66" t="s">
        <v>1</v>
      </c>
      <c r="J8" s="65" t="s">
        <v>2</v>
      </c>
      <c r="K8" s="305"/>
      <c r="L8" s="67" t="s">
        <v>19</v>
      </c>
    </row>
    <row r="9" spans="1:12" ht="26.25" customHeight="1" thickBot="1" x14ac:dyDescent="0.3">
      <c r="A9" s="240" t="s">
        <v>3</v>
      </c>
      <c r="B9" s="241" t="s">
        <v>4</v>
      </c>
      <c r="C9" s="241"/>
      <c r="D9" s="241" t="s">
        <v>5</v>
      </c>
      <c r="E9" s="241" t="s">
        <v>6</v>
      </c>
      <c r="F9" s="241" t="s">
        <v>7</v>
      </c>
      <c r="G9" s="241" t="s">
        <v>8</v>
      </c>
      <c r="H9" s="241" t="s">
        <v>9</v>
      </c>
      <c r="I9" s="241" t="s">
        <v>10</v>
      </c>
      <c r="J9" s="241" t="s">
        <v>11</v>
      </c>
      <c r="K9" s="241" t="s">
        <v>12</v>
      </c>
      <c r="L9" s="242" t="s">
        <v>20</v>
      </c>
    </row>
    <row r="10" spans="1:12" ht="26.25" hidden="1" customHeight="1" x14ac:dyDescent="0.25">
      <c r="A10" s="62"/>
      <c r="B10" s="62"/>
      <c r="C10" s="62"/>
      <c r="D10" s="62"/>
      <c r="E10" s="62"/>
      <c r="F10" s="62"/>
      <c r="G10" s="62"/>
      <c r="H10" s="62"/>
      <c r="I10" s="62"/>
      <c r="J10" s="62"/>
      <c r="K10" s="62"/>
      <c r="L10" s="62"/>
    </row>
    <row r="11" spans="1:12" s="207" customFormat="1" ht="141.6" customHeight="1" x14ac:dyDescent="0.25">
      <c r="A11" s="197" t="s">
        <v>161</v>
      </c>
      <c r="B11" s="198">
        <v>642</v>
      </c>
      <c r="C11" s="199" t="str">
        <f>IF(Tabelle38[[#This Row],[(1)]]&lt;&gt;"",$D$3,"")</f>
        <v>Eine Stadt für alle</v>
      </c>
      <c r="D11" s="198">
        <v>22</v>
      </c>
      <c r="E11" s="200" t="s">
        <v>393</v>
      </c>
      <c r="F11" s="243" t="s">
        <v>51</v>
      </c>
      <c r="G11" s="149">
        <v>-432030</v>
      </c>
      <c r="H11" s="146">
        <v>-50000</v>
      </c>
      <c r="I11" s="149">
        <v>-392250</v>
      </c>
      <c r="J11" s="146">
        <v>-50000</v>
      </c>
      <c r="K11" s="200" t="s">
        <v>432</v>
      </c>
      <c r="L11" s="244" t="str">
        <f>IF(K11&lt;&gt;"",$D$3,"")</f>
        <v>Eine Stadt für alle</v>
      </c>
    </row>
    <row r="12" spans="1:12" s="207" customFormat="1" ht="141.6" customHeight="1" x14ac:dyDescent="0.25">
      <c r="A12" s="197" t="s">
        <v>239</v>
      </c>
      <c r="B12" s="198">
        <v>468</v>
      </c>
      <c r="C12" s="199"/>
      <c r="D12" s="198">
        <v>12</v>
      </c>
      <c r="E12" s="200" t="s">
        <v>397</v>
      </c>
      <c r="F12" s="245" t="s">
        <v>51</v>
      </c>
      <c r="G12" s="149">
        <v>-7810220</v>
      </c>
      <c r="H12" s="246">
        <v>-350000</v>
      </c>
      <c r="I12" s="149">
        <v>-7998540</v>
      </c>
      <c r="J12" s="246">
        <v>0</v>
      </c>
      <c r="K12" s="205" t="s">
        <v>447</v>
      </c>
      <c r="L12" s="206"/>
    </row>
    <row r="13" spans="1:12" s="207" customFormat="1" ht="141.6" customHeight="1" x14ac:dyDescent="0.25">
      <c r="A13" s="202" t="s">
        <v>241</v>
      </c>
      <c r="B13" s="203">
        <v>743</v>
      </c>
      <c r="C13" s="203" t="str">
        <f>IF(Tabelle38[[#This Row],[(1)]]&lt;&gt;"",$D$3,"")</f>
        <v>Eine Stadt für alle</v>
      </c>
      <c r="D13" s="203">
        <v>26</v>
      </c>
      <c r="E13" s="204" t="s">
        <v>400</v>
      </c>
      <c r="F13" s="245" t="s">
        <v>51</v>
      </c>
      <c r="G13" s="246"/>
      <c r="H13" s="246">
        <v>-75000</v>
      </c>
      <c r="I13" s="246"/>
      <c r="J13" s="246">
        <v>-150000</v>
      </c>
      <c r="K13" s="209" t="s">
        <v>422</v>
      </c>
      <c r="L13" s="206" t="str">
        <f t="shared" ref="L13:L15" si="0">IF(K13&lt;&gt;"",$D$3,"")</f>
        <v>Eine Stadt für alle</v>
      </c>
    </row>
    <row r="14" spans="1:12" s="207" customFormat="1" ht="141.6" customHeight="1" x14ac:dyDescent="0.25">
      <c r="A14" s="202" t="s">
        <v>243</v>
      </c>
      <c r="B14" s="203">
        <v>601</v>
      </c>
      <c r="C14" s="203" t="str">
        <f>IF(Tabelle38[[#This Row],[(1)]]&lt;&gt;"",$D$3,"")</f>
        <v>Eine Stadt für alle</v>
      </c>
      <c r="D14" s="203">
        <v>18</v>
      </c>
      <c r="E14" s="204" t="s">
        <v>423</v>
      </c>
      <c r="F14" s="245" t="s">
        <v>51</v>
      </c>
      <c r="G14" s="246"/>
      <c r="H14" s="246"/>
      <c r="I14" s="246"/>
      <c r="J14" s="246">
        <v>-200000</v>
      </c>
      <c r="K14" s="209" t="s">
        <v>407</v>
      </c>
      <c r="L14" s="210" t="str">
        <f>IF(K14&lt;&gt;"",$D$3,"")</f>
        <v>Eine Stadt für alle</v>
      </c>
    </row>
    <row r="15" spans="1:12" s="207" customFormat="1" ht="141.6" customHeight="1" x14ac:dyDescent="0.25">
      <c r="A15" s="202" t="s">
        <v>406</v>
      </c>
      <c r="B15" s="203"/>
      <c r="C15" s="203" t="str">
        <f>IF(Tabelle38[[#This Row],[(1)]]&lt;&gt;"",$D$3,"")</f>
        <v>Eine Stadt für alle</v>
      </c>
      <c r="D15" s="198">
        <v>25</v>
      </c>
      <c r="E15" s="200" t="s">
        <v>325</v>
      </c>
      <c r="F15" s="245" t="s">
        <v>51</v>
      </c>
      <c r="G15" s="149">
        <v>0</v>
      </c>
      <c r="H15" s="149">
        <v>-175000</v>
      </c>
      <c r="I15" s="149">
        <v>0</v>
      </c>
      <c r="J15" s="149">
        <v>-175000</v>
      </c>
      <c r="K15" s="200" t="s">
        <v>326</v>
      </c>
      <c r="L15" s="206" t="str">
        <f t="shared" si="0"/>
        <v>Eine Stadt für alle</v>
      </c>
    </row>
    <row r="16" spans="1:12" ht="141.6" customHeight="1" x14ac:dyDescent="0.25"/>
    <row r="17" ht="84.9" customHeight="1" x14ac:dyDescent="0.25"/>
  </sheetData>
  <sheetProtection selectLockedCells="1"/>
  <mergeCells count="10">
    <mergeCell ref="K7:K8"/>
    <mergeCell ref="A1:D1"/>
    <mergeCell ref="A7:A8"/>
    <mergeCell ref="B7:B8"/>
    <mergeCell ref="D7:D8"/>
    <mergeCell ref="E7:E8"/>
    <mergeCell ref="F7:F8"/>
    <mergeCell ref="G7:H7"/>
    <mergeCell ref="I7:J7"/>
    <mergeCell ref="E1:K2"/>
  </mergeCells>
  <pageMargins left="0.25" right="0.25" top="0.75" bottom="0.75" header="0.3" footer="0.3"/>
  <pageSetup paperSize="9" scale="58" fitToHeight="0" orientation="landscape" r:id="rId1"/>
  <headerFooter>
    <oddFooter>&amp;L&amp;D&amp;C&amp;P von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K28"/>
  <sheetViews>
    <sheetView showGridLines="0" topLeftCell="F16" zoomScale="70" zoomScaleNormal="70" zoomScalePageLayoutView="40" workbookViewId="0">
      <selection activeCell="G1" sqref="G1:I3"/>
    </sheetView>
  </sheetViews>
  <sheetFormatPr baseColWidth="10" defaultColWidth="0" defaultRowHeight="15" x14ac:dyDescent="0.25"/>
  <cols>
    <col min="1" max="1" width="7.1796875" style="1" customWidth="1"/>
    <col min="2" max="2" width="9.1796875" style="1" customWidth="1"/>
    <col min="3" max="3" width="8.08984375" style="1" customWidth="1"/>
    <col min="4" max="4" width="42" style="1" customWidth="1"/>
    <col min="5" max="5" width="10.81640625" style="1" customWidth="1"/>
    <col min="6" max="9" width="27" style="1" customWidth="1"/>
    <col min="10" max="10" width="126.1796875" style="3" customWidth="1"/>
    <col min="11" max="11" width="10.54296875" style="1" hidden="1" customWidth="1"/>
    <col min="12" max="12" width="5.6328125" style="1" customWidth="1"/>
    <col min="13" max="16384" width="0" style="1" hidden="1"/>
  </cols>
  <sheetData>
    <row r="1" spans="1:11" s="15" customFormat="1" ht="15" customHeight="1" x14ac:dyDescent="0.25">
      <c r="G1" s="286" t="s">
        <v>91</v>
      </c>
      <c r="H1" s="286"/>
      <c r="I1" s="286"/>
      <c r="J1" s="3"/>
    </row>
    <row r="2" spans="1:11" s="15" customFormat="1" ht="15" customHeight="1" x14ac:dyDescent="0.25">
      <c r="G2" s="286"/>
      <c r="H2" s="286"/>
      <c r="I2" s="286"/>
      <c r="J2" s="3"/>
    </row>
    <row r="3" spans="1:11" s="15" customFormat="1" ht="15" customHeight="1" x14ac:dyDescent="0.25">
      <c r="G3" s="286"/>
      <c r="H3" s="286"/>
      <c r="I3" s="286"/>
      <c r="J3" s="3"/>
    </row>
    <row r="4" spans="1:11" ht="25.5" customHeight="1" x14ac:dyDescent="0.25">
      <c r="A4" s="291" t="s">
        <v>21</v>
      </c>
      <c r="B4" s="292"/>
      <c r="C4" s="292"/>
      <c r="D4" s="303" t="s">
        <v>92</v>
      </c>
      <c r="E4" s="304"/>
      <c r="F4" s="304"/>
      <c r="G4" s="304"/>
      <c r="H4" s="304"/>
      <c r="I4" s="304"/>
      <c r="J4" s="304"/>
      <c r="K4" s="82"/>
    </row>
    <row r="5" spans="1:11" ht="39.75" customHeight="1" x14ac:dyDescent="0.25">
      <c r="D5" s="304"/>
      <c r="E5" s="304"/>
      <c r="F5" s="304"/>
      <c r="G5" s="304"/>
      <c r="H5" s="304"/>
      <c r="I5" s="304"/>
      <c r="J5" s="304"/>
    </row>
    <row r="6" spans="1:11" ht="24.75" customHeight="1" x14ac:dyDescent="0.25">
      <c r="A6" s="77" t="s">
        <v>19</v>
      </c>
      <c r="B6" s="12"/>
      <c r="C6" s="12"/>
      <c r="D6" s="8"/>
      <c r="E6" s="8"/>
      <c r="F6" s="8"/>
      <c r="G6" s="8"/>
      <c r="H6" s="8"/>
      <c r="I6" s="8"/>
      <c r="J6" s="8"/>
    </row>
    <row r="7" spans="1:11" ht="19.5" customHeight="1" x14ac:dyDescent="0.25">
      <c r="A7" s="4"/>
      <c r="B7" s="4"/>
      <c r="C7" s="4"/>
      <c r="D7" s="4"/>
      <c r="E7" s="4"/>
      <c r="F7" s="4"/>
      <c r="G7" s="4"/>
      <c r="H7" s="4"/>
      <c r="I7" s="4"/>
      <c r="J7" s="4"/>
    </row>
    <row r="8" spans="1:11" ht="28.5" customHeight="1" x14ac:dyDescent="0.25">
      <c r="A8" s="78" t="s">
        <v>16</v>
      </c>
      <c r="B8" s="5"/>
      <c r="C8" s="5"/>
      <c r="D8" s="5"/>
      <c r="E8" s="5"/>
      <c r="F8" s="4"/>
      <c r="G8" s="4"/>
      <c r="H8" s="4"/>
      <c r="I8" s="4"/>
      <c r="J8" s="4"/>
    </row>
    <row r="9" spans="1:11" ht="25.5" customHeight="1" thickBot="1" x14ac:dyDescent="0.3">
      <c r="J9" s="2"/>
      <c r="K9" s="9"/>
    </row>
    <row r="10" spans="1:11" ht="42.75" customHeight="1" x14ac:dyDescent="0.25">
      <c r="A10" s="293" t="s">
        <v>52</v>
      </c>
      <c r="B10" s="295" t="s">
        <v>0</v>
      </c>
      <c r="C10" s="297" t="s">
        <v>50</v>
      </c>
      <c r="D10" s="297" t="s">
        <v>14</v>
      </c>
      <c r="E10" s="289" t="s">
        <v>57</v>
      </c>
      <c r="F10" s="299" t="s">
        <v>89</v>
      </c>
      <c r="G10" s="300"/>
      <c r="H10" s="301" t="s">
        <v>90</v>
      </c>
      <c r="I10" s="302"/>
      <c r="J10" s="287" t="s">
        <v>13</v>
      </c>
      <c r="K10" s="36"/>
    </row>
    <row r="11" spans="1:11" ht="109.5" customHeight="1" x14ac:dyDescent="0.25">
      <c r="A11" s="308"/>
      <c r="B11" s="309"/>
      <c r="C11" s="310"/>
      <c r="D11" s="310"/>
      <c r="E11" s="311"/>
      <c r="F11" s="65" t="s">
        <v>1</v>
      </c>
      <c r="G11" s="66" t="s">
        <v>2</v>
      </c>
      <c r="H11" s="66" t="s">
        <v>1</v>
      </c>
      <c r="I11" s="65" t="s">
        <v>2</v>
      </c>
      <c r="J11" s="305"/>
      <c r="K11" s="67" t="s">
        <v>19</v>
      </c>
    </row>
    <row r="12" spans="1:11" ht="32.25" customHeight="1" thickBot="1" x14ac:dyDescent="0.3">
      <c r="A12" s="53" t="s">
        <v>3</v>
      </c>
      <c r="B12" s="54" t="s">
        <v>4</v>
      </c>
      <c r="C12" s="54" t="s">
        <v>5</v>
      </c>
      <c r="D12" s="54" t="s">
        <v>6</v>
      </c>
      <c r="E12" s="54" t="s">
        <v>7</v>
      </c>
      <c r="F12" s="54" t="s">
        <v>8</v>
      </c>
      <c r="G12" s="54" t="s">
        <v>9</v>
      </c>
      <c r="H12" s="54" t="s">
        <v>10</v>
      </c>
      <c r="I12" s="54" t="s">
        <v>11</v>
      </c>
      <c r="J12" s="54" t="s">
        <v>12</v>
      </c>
      <c r="K12" s="68" t="s">
        <v>20</v>
      </c>
    </row>
    <row r="13" spans="1:11" s="15" customFormat="1" ht="0.75" customHeight="1" thickBot="1" x14ac:dyDescent="0.3">
      <c r="A13" s="64"/>
      <c r="B13" s="64"/>
      <c r="C13" s="64"/>
      <c r="D13" s="64"/>
      <c r="E13" s="64"/>
      <c r="F13" s="64"/>
      <c r="G13" s="64"/>
      <c r="H13" s="64"/>
      <c r="I13" s="64"/>
      <c r="J13" s="64"/>
      <c r="K13" s="64"/>
    </row>
    <row r="14" spans="1:11" ht="267" customHeight="1" x14ac:dyDescent="0.25">
      <c r="A14" s="69"/>
      <c r="B14" s="70">
        <v>461</v>
      </c>
      <c r="C14" s="70">
        <v>13</v>
      </c>
      <c r="D14" s="71" t="s">
        <v>58</v>
      </c>
      <c r="E14" s="72" t="s">
        <v>51</v>
      </c>
      <c r="F14" s="73">
        <v>-390800</v>
      </c>
      <c r="G14" s="73">
        <v>-90130</v>
      </c>
      <c r="H14" s="73">
        <v>-401600</v>
      </c>
      <c r="I14" s="73">
        <v>-91060</v>
      </c>
      <c r="J14" s="74" t="s">
        <v>59</v>
      </c>
      <c r="K14" s="75" t="s">
        <v>54</v>
      </c>
    </row>
    <row r="15" spans="1:11" ht="356.25" customHeight="1" x14ac:dyDescent="0.25">
      <c r="A15" s="44"/>
      <c r="B15" s="45">
        <v>563</v>
      </c>
      <c r="C15" s="45">
        <v>17</v>
      </c>
      <c r="D15" s="46" t="s">
        <v>60</v>
      </c>
      <c r="E15" s="47" t="s">
        <v>51</v>
      </c>
      <c r="F15" s="50">
        <v>-15569070</v>
      </c>
      <c r="G15" s="50">
        <v>430000</v>
      </c>
      <c r="H15" s="50">
        <v>-16034000</v>
      </c>
      <c r="I15" s="50">
        <v>700000</v>
      </c>
      <c r="J15" s="42" t="s">
        <v>38</v>
      </c>
      <c r="K15" s="76" t="s">
        <v>54</v>
      </c>
    </row>
    <row r="16" spans="1:11" ht="84.75" customHeight="1" x14ac:dyDescent="0.25">
      <c r="A16" s="44"/>
      <c r="B16" s="45">
        <v>554</v>
      </c>
      <c r="C16" s="45">
        <v>17</v>
      </c>
      <c r="D16" s="46" t="s">
        <v>60</v>
      </c>
      <c r="E16" s="47" t="s">
        <v>51</v>
      </c>
      <c r="F16" s="50">
        <v>-15569070</v>
      </c>
      <c r="G16" s="50">
        <v>430000</v>
      </c>
      <c r="H16" s="50">
        <v>-16034000</v>
      </c>
      <c r="I16" s="50">
        <v>700000</v>
      </c>
      <c r="J16" s="42" t="s">
        <v>41</v>
      </c>
      <c r="K16" s="76" t="s">
        <v>54</v>
      </c>
    </row>
    <row r="17" spans="1:11" ht="198.75" customHeight="1" x14ac:dyDescent="0.25">
      <c r="A17" s="44"/>
      <c r="B17" s="45">
        <v>725</v>
      </c>
      <c r="C17" s="45">
        <v>26</v>
      </c>
      <c r="D17" s="46" t="s">
        <v>61</v>
      </c>
      <c r="E17" s="47" t="s">
        <v>51</v>
      </c>
      <c r="F17" s="50">
        <v>-100000</v>
      </c>
      <c r="G17" s="50">
        <v>85000</v>
      </c>
      <c r="H17" s="50">
        <v>-100000</v>
      </c>
      <c r="I17" s="50">
        <v>85000</v>
      </c>
      <c r="J17" s="42" t="s">
        <v>42</v>
      </c>
      <c r="K17" s="76" t="s">
        <v>54</v>
      </c>
    </row>
    <row r="18" spans="1:11" ht="98.25" customHeight="1" x14ac:dyDescent="0.25">
      <c r="A18" s="44"/>
      <c r="B18" s="45">
        <v>461</v>
      </c>
      <c r="C18" s="45">
        <v>13</v>
      </c>
      <c r="D18" s="46" t="s">
        <v>62</v>
      </c>
      <c r="E18" s="47" t="s">
        <v>51</v>
      </c>
      <c r="F18" s="50">
        <v>-45088</v>
      </c>
      <c r="G18" s="50">
        <v>-15000</v>
      </c>
      <c r="H18" s="50">
        <v>-46862</v>
      </c>
      <c r="I18" s="50">
        <v>-30000</v>
      </c>
      <c r="J18" s="42" t="s">
        <v>45</v>
      </c>
      <c r="K18" s="76" t="s">
        <v>54</v>
      </c>
    </row>
    <row r="19" spans="1:11" ht="78" customHeight="1" x14ac:dyDescent="0.25">
      <c r="A19" s="44"/>
      <c r="B19" s="45">
        <v>461</v>
      </c>
      <c r="C19" s="45">
        <v>13</v>
      </c>
      <c r="D19" s="46" t="s">
        <v>58</v>
      </c>
      <c r="E19" s="47" t="s">
        <v>51</v>
      </c>
      <c r="F19" s="50">
        <v>-390800</v>
      </c>
      <c r="G19" s="50">
        <v>-70000</v>
      </c>
      <c r="H19" s="50">
        <v>-401600</v>
      </c>
      <c r="I19" s="50">
        <v>-70000</v>
      </c>
      <c r="J19" s="42" t="s">
        <v>63</v>
      </c>
      <c r="K19" s="76" t="s">
        <v>54</v>
      </c>
    </row>
    <row r="20" spans="1:11" ht="78" customHeight="1" x14ac:dyDescent="0.25">
      <c r="A20" s="44"/>
      <c r="B20" s="45">
        <v>461</v>
      </c>
      <c r="C20" s="45">
        <v>13</v>
      </c>
      <c r="D20" s="46" t="s">
        <v>55</v>
      </c>
      <c r="E20" s="47" t="s">
        <v>51</v>
      </c>
      <c r="F20" s="50">
        <v>-390800</v>
      </c>
      <c r="G20" s="50">
        <v>-87528</v>
      </c>
      <c r="H20" s="50">
        <v>-401600</v>
      </c>
      <c r="I20" s="50">
        <v>-87996</v>
      </c>
      <c r="J20" s="42" t="s">
        <v>64</v>
      </c>
      <c r="K20" s="76" t="s">
        <v>54</v>
      </c>
    </row>
    <row r="21" spans="1:11" ht="158.25" customHeight="1" x14ac:dyDescent="0.25">
      <c r="A21" s="33"/>
      <c r="B21" s="45">
        <v>416</v>
      </c>
      <c r="C21" s="31">
        <v>11</v>
      </c>
      <c r="D21" s="17" t="s">
        <v>48</v>
      </c>
      <c r="E21" s="35" t="s">
        <v>51</v>
      </c>
      <c r="F21" s="50">
        <v>0</v>
      </c>
      <c r="G21" s="50">
        <v>-4000</v>
      </c>
      <c r="H21" s="50">
        <v>0</v>
      </c>
      <c r="I21" s="50">
        <v>0</v>
      </c>
      <c r="J21" s="42" t="s">
        <v>65</v>
      </c>
      <c r="K21" s="76" t="s">
        <v>54</v>
      </c>
    </row>
    <row r="22" spans="1:11" ht="212.25" customHeight="1" x14ac:dyDescent="0.25">
      <c r="A22" s="33"/>
      <c r="B22" s="31"/>
      <c r="C22" s="31">
        <v>26</v>
      </c>
      <c r="D22" s="17" t="s">
        <v>53</v>
      </c>
      <c r="E22" s="35" t="s">
        <v>51</v>
      </c>
      <c r="F22" s="50">
        <v>0</v>
      </c>
      <c r="G22" s="50">
        <v>0</v>
      </c>
      <c r="H22" s="50">
        <v>0</v>
      </c>
      <c r="I22" s="50">
        <v>-200000</v>
      </c>
      <c r="J22" s="42" t="s">
        <v>66</v>
      </c>
      <c r="K22" s="76" t="s">
        <v>54</v>
      </c>
    </row>
    <row r="23" spans="1:11" ht="129.9" customHeight="1" x14ac:dyDescent="0.25">
      <c r="A23" s="33"/>
      <c r="B23" s="31"/>
      <c r="C23" s="31"/>
      <c r="D23" s="17"/>
      <c r="E23" s="35"/>
      <c r="F23" s="50"/>
      <c r="G23" s="50"/>
      <c r="H23" s="50"/>
      <c r="I23" s="50"/>
      <c r="J23" s="42"/>
      <c r="K23" s="76" t="str">
        <f t="shared" ref="K23:K25" si="0">IF(J23&lt;&gt;"",$A$6,"")</f>
        <v/>
      </c>
    </row>
    <row r="24" spans="1:11" ht="129.9" customHeight="1" x14ac:dyDescent="0.25">
      <c r="A24" s="33"/>
      <c r="B24" s="31"/>
      <c r="C24" s="31"/>
      <c r="D24" s="17"/>
      <c r="E24" s="35"/>
      <c r="F24" s="50"/>
      <c r="G24" s="50"/>
      <c r="H24" s="50"/>
      <c r="I24" s="50"/>
      <c r="J24" s="42"/>
      <c r="K24" s="76" t="str">
        <f t="shared" si="0"/>
        <v/>
      </c>
    </row>
    <row r="25" spans="1:11" ht="129.9" customHeight="1" x14ac:dyDescent="0.25">
      <c r="A25" s="20"/>
      <c r="B25" s="19"/>
      <c r="C25" s="19"/>
      <c r="D25" s="17"/>
      <c r="E25" s="23"/>
      <c r="F25" s="50"/>
      <c r="G25" s="50"/>
      <c r="H25" s="50"/>
      <c r="I25" s="50"/>
      <c r="J25" s="42"/>
      <c r="K25" s="76" t="str">
        <f t="shared" si="0"/>
        <v/>
      </c>
    </row>
    <row r="26" spans="1:11" ht="84.9" customHeight="1" x14ac:dyDescent="0.25">
      <c r="F26" s="80"/>
      <c r="G26" s="80"/>
      <c r="H26" s="80"/>
      <c r="I26" s="80"/>
    </row>
    <row r="27" spans="1:11" ht="32.4" x14ac:dyDescent="0.25">
      <c r="F27" s="80"/>
      <c r="G27" s="80"/>
      <c r="H27" s="80"/>
      <c r="I27" s="80"/>
    </row>
    <row r="28" spans="1:11" ht="30" x14ac:dyDescent="0.25">
      <c r="F28" s="79"/>
      <c r="G28" s="79"/>
      <c r="H28" s="79"/>
      <c r="I28" s="79"/>
    </row>
  </sheetData>
  <sheetProtection selectLockedCells="1"/>
  <mergeCells count="11">
    <mergeCell ref="G1:I3"/>
    <mergeCell ref="H10:I10"/>
    <mergeCell ref="J10:J11"/>
    <mergeCell ref="A4:C4"/>
    <mergeCell ref="A10:A11"/>
    <mergeCell ref="B10:B11"/>
    <mergeCell ref="C10:C11"/>
    <mergeCell ref="D10:D11"/>
    <mergeCell ref="E10:E11"/>
    <mergeCell ref="F10:G10"/>
    <mergeCell ref="D4:J5"/>
  </mergeCells>
  <dataValidations disablePrompts="1" count="2">
    <dataValidation type="list" allowBlank="1" showInputMessage="1" showErrorMessage="1" errorTitle="Ungültige Auswahl" error="Bitte wählen Sie aus den Vorschlagswerten!" sqref="C14:C25" xr:uid="{00000000-0002-0000-0500-000000000000}">
      <formula1>#REF!</formula1>
    </dataValidation>
    <dataValidation type="list" allowBlank="1" showInputMessage="1" showErrorMessage="1" errorTitle="Ungültige Auswahl" error="Bitte wählen Sie aus den Vorschlagswerten!" sqref="A14:B25" xr:uid="{00000000-0002-0000-0500-000001000000}">
      <formula1>#REF!</formula1>
    </dataValidation>
  </dataValidations>
  <pageMargins left="0.25" right="0.25" top="0.75" bottom="0.75" header="0.3" footer="0.3"/>
  <pageSetup paperSize="9" scale="38" fitToHeight="0" orientation="landscape" r:id="rId1"/>
  <headerFooter>
    <oddHeader xml:space="preserve">&amp;C&amp;"Arial,Fett"&amp;24Muster mit Beispielen zum Doppelhaushalt 2019/2020
</oddHeader>
    <oddFooter>&amp;L&amp;D&amp;C&amp;P von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pageSetUpPr fitToPage="1"/>
  </sheetPr>
  <dimension ref="A1:I18"/>
  <sheetViews>
    <sheetView showGridLines="0" tabSelected="1" topLeftCell="A4" zoomScale="50" zoomScaleNormal="50" zoomScaleSheetLayoutView="40" zoomScalePageLayoutView="50" workbookViewId="0">
      <selection activeCell="C11" sqref="C11"/>
    </sheetView>
  </sheetViews>
  <sheetFormatPr baseColWidth="10" defaultColWidth="0" defaultRowHeight="15" x14ac:dyDescent="0.25"/>
  <cols>
    <col min="1" max="1" width="7.81640625" style="15" customWidth="1"/>
    <col min="2" max="2" width="26.54296875" style="15" customWidth="1"/>
    <col min="3" max="3" width="133.90625" style="15" customWidth="1"/>
    <col min="4" max="4" width="7.36328125" style="15" hidden="1" customWidth="1"/>
    <col min="5" max="16384" width="0" style="15" hidden="1"/>
  </cols>
  <sheetData>
    <row r="1" spans="1:9" ht="30" customHeight="1" x14ac:dyDescent="0.25">
      <c r="A1" s="83"/>
      <c r="B1" s="87"/>
      <c r="C1" s="303" t="s">
        <v>101</v>
      </c>
      <c r="D1" s="304"/>
      <c r="E1" s="304"/>
      <c r="F1" s="304"/>
      <c r="G1" s="304"/>
      <c r="H1" s="304"/>
      <c r="I1" s="304"/>
    </row>
    <row r="2" spans="1:9" ht="59.25" customHeight="1" thickBot="1" x14ac:dyDescent="0.3">
      <c r="C2" s="304"/>
      <c r="D2" s="304"/>
      <c r="E2" s="304"/>
      <c r="F2" s="304"/>
      <c r="G2" s="304"/>
      <c r="H2" s="304"/>
      <c r="I2" s="304"/>
    </row>
    <row r="3" spans="1:9" ht="27.75" customHeight="1" thickBot="1" x14ac:dyDescent="0.3">
      <c r="A3" s="77" t="s">
        <v>93</v>
      </c>
      <c r="B3" s="77"/>
      <c r="C3" s="85" t="s">
        <v>290</v>
      </c>
    </row>
    <row r="4" spans="1:9" ht="19.5" customHeight="1" x14ac:dyDescent="0.25">
      <c r="A4" s="4"/>
      <c r="B4" s="4"/>
      <c r="C4" s="4"/>
    </row>
    <row r="5" spans="1:9" ht="28.5" customHeight="1" x14ac:dyDescent="0.25">
      <c r="A5" s="78" t="s">
        <v>94</v>
      </c>
      <c r="B5" s="78"/>
      <c r="C5" s="5"/>
    </row>
    <row r="6" spans="1:9" ht="25.5" customHeight="1" thickBot="1" x14ac:dyDescent="0.3"/>
    <row r="7" spans="1:9" ht="131.25" customHeight="1" x14ac:dyDescent="0.25">
      <c r="A7" s="89" t="s">
        <v>52</v>
      </c>
      <c r="B7" s="90" t="s">
        <v>97</v>
      </c>
      <c r="C7" s="91" t="s">
        <v>96</v>
      </c>
      <c r="D7" s="92" t="s">
        <v>19</v>
      </c>
    </row>
    <row r="8" spans="1:9" ht="26.25" customHeight="1" thickBot="1" x14ac:dyDescent="0.3">
      <c r="A8" s="93" t="s">
        <v>3</v>
      </c>
      <c r="B8" s="88" t="s">
        <v>4</v>
      </c>
      <c r="C8" s="27" t="s">
        <v>5</v>
      </c>
      <c r="D8" s="94"/>
    </row>
    <row r="9" spans="1:9" ht="26.25" hidden="1" customHeight="1" x14ac:dyDescent="0.25">
      <c r="A9" s="95"/>
      <c r="B9" s="63"/>
      <c r="C9" s="63"/>
      <c r="D9" s="96"/>
    </row>
    <row r="10" spans="1:9" s="233" customFormat="1" ht="141.6" customHeight="1" x14ac:dyDescent="0.25">
      <c r="A10" s="248" t="s">
        <v>161</v>
      </c>
      <c r="B10" s="249" t="s">
        <v>396</v>
      </c>
      <c r="C10" s="250" t="s">
        <v>438</v>
      </c>
      <c r="D10" s="251" t="str">
        <f t="shared" ref="D10:D14" si="0">IF(C10&lt;&gt;"",$C$3,"")</f>
        <v>Eine Stadt für alle</v>
      </c>
    </row>
    <row r="11" spans="1:9" s="233" customFormat="1" ht="141.6" customHeight="1" x14ac:dyDescent="0.25">
      <c r="A11" s="231" t="s">
        <v>239</v>
      </c>
      <c r="B11" s="232" t="s">
        <v>442</v>
      </c>
      <c r="C11" s="108" t="s">
        <v>450</v>
      </c>
      <c r="D11" s="97"/>
    </row>
    <row r="12" spans="1:9" s="233" customFormat="1" ht="141.6" customHeight="1" x14ac:dyDescent="0.25">
      <c r="A12" s="231"/>
      <c r="B12" s="232"/>
      <c r="C12" s="108"/>
      <c r="D12" s="97"/>
    </row>
    <row r="13" spans="1:9" ht="141.6" customHeight="1" x14ac:dyDescent="0.25">
      <c r="A13" s="102"/>
      <c r="B13" s="86"/>
      <c r="C13" s="100"/>
      <c r="D13" s="97" t="str">
        <f t="shared" si="0"/>
        <v/>
      </c>
    </row>
    <row r="14" spans="1:9" ht="141.6" customHeight="1" thickBot="1" x14ac:dyDescent="0.3">
      <c r="A14" s="103"/>
      <c r="B14" s="98"/>
      <c r="C14" s="101"/>
      <c r="D14" s="99" t="str">
        <f t="shared" si="0"/>
        <v/>
      </c>
    </row>
    <row r="15" spans="1:9" ht="84.9" customHeight="1" x14ac:dyDescent="0.25"/>
    <row r="17" s="15" customFormat="1" x14ac:dyDescent="0.25"/>
    <row r="18" s="15" customFormat="1" x14ac:dyDescent="0.25"/>
  </sheetData>
  <sheetProtection selectLockedCells="1"/>
  <mergeCells count="1">
    <mergeCell ref="C1:I2"/>
  </mergeCells>
  <pageMargins left="0.25" right="0.25" top="0.75" bottom="0.75" header="0.3" footer="0.3"/>
  <pageSetup paperSize="9" scale="78" fitToHeight="0" orientation="landscape" r:id="rId1"/>
  <headerFooter>
    <oddFooter>&amp;L&amp;D&amp;C&amp;P von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pageSetUpPr fitToPage="1"/>
  </sheetPr>
  <dimension ref="A1:K25"/>
  <sheetViews>
    <sheetView showGridLines="0" zoomScale="50" zoomScaleNormal="50" zoomScalePageLayoutView="50" workbookViewId="0">
      <selection activeCell="J30" sqref="J30"/>
    </sheetView>
  </sheetViews>
  <sheetFormatPr baseColWidth="10" defaultColWidth="0" defaultRowHeight="27.6" x14ac:dyDescent="0.25"/>
  <cols>
    <col min="1" max="2" width="8.6328125" style="185" customWidth="1"/>
    <col min="3" max="3" width="8.6328125" style="185" hidden="1" customWidth="1"/>
    <col min="4" max="4" width="8.54296875" style="185" customWidth="1"/>
    <col min="5" max="5" width="33.6328125" style="185" customWidth="1"/>
    <col min="6" max="9" width="24.90625" style="185" customWidth="1"/>
    <col min="10" max="10" width="126.1796875" style="190" customWidth="1"/>
    <col min="11" max="11" width="10" style="185" hidden="1" customWidth="1"/>
    <col min="12" max="12" width="2.90625" style="185" customWidth="1"/>
    <col min="13" max="25" width="0" style="185" hidden="1"/>
    <col min="26" max="26" width="1.08984375" style="185" customWidth="1"/>
    <col min="27" max="16384" width="0" style="185" hidden="1"/>
  </cols>
  <sheetData>
    <row r="1" spans="1:11" ht="24.75" customHeight="1" x14ac:dyDescent="0.25">
      <c r="A1" s="306" t="s">
        <v>21</v>
      </c>
      <c r="B1" s="306"/>
      <c r="C1" s="306"/>
      <c r="D1" s="306"/>
      <c r="E1" s="312" t="s">
        <v>101</v>
      </c>
      <c r="F1" s="313"/>
      <c r="G1" s="313"/>
      <c r="H1" s="313"/>
      <c r="I1" s="313"/>
      <c r="J1" s="313"/>
      <c r="K1" s="313"/>
    </row>
    <row r="2" spans="1:11" ht="35.25" customHeight="1" thickBot="1" x14ac:dyDescent="0.3">
      <c r="E2" s="313"/>
      <c r="F2" s="313"/>
      <c r="G2" s="313"/>
      <c r="H2" s="313"/>
      <c r="I2" s="313"/>
      <c r="J2" s="313"/>
      <c r="K2" s="313"/>
    </row>
    <row r="3" spans="1:11" ht="23.25" customHeight="1" thickBot="1" x14ac:dyDescent="0.3">
      <c r="A3" s="186" t="s">
        <v>93</v>
      </c>
      <c r="B3" s="186"/>
      <c r="C3" s="186"/>
      <c r="D3" s="187" t="s">
        <v>290</v>
      </c>
      <c r="E3" s="188"/>
      <c r="F3" s="188"/>
      <c r="G3" s="188"/>
      <c r="H3" s="188"/>
      <c r="I3" s="188"/>
      <c r="J3" s="188"/>
    </row>
    <row r="4" spans="1:11" ht="17.25" customHeight="1" x14ac:dyDescent="0.25">
      <c r="A4" s="189"/>
      <c r="B4" s="189"/>
      <c r="C4" s="189"/>
      <c r="D4" s="189"/>
      <c r="E4" s="188"/>
      <c r="F4" s="188"/>
      <c r="G4" s="188"/>
      <c r="H4" s="188"/>
      <c r="I4" s="188"/>
      <c r="J4" s="188"/>
    </row>
    <row r="5" spans="1:11" ht="25.5" customHeight="1" x14ac:dyDescent="0.25">
      <c r="A5" s="189" t="s">
        <v>95</v>
      </c>
      <c r="B5" s="189"/>
      <c r="C5" s="189"/>
      <c r="D5" s="189"/>
      <c r="E5" s="189"/>
      <c r="F5" s="188"/>
      <c r="G5" s="188"/>
      <c r="H5" s="188"/>
      <c r="I5" s="188"/>
      <c r="J5" s="188"/>
    </row>
    <row r="6" spans="1:11" ht="15.75" customHeight="1" thickBot="1" x14ac:dyDescent="0.3">
      <c r="K6" s="191"/>
    </row>
    <row r="7" spans="1:11" ht="24.75" customHeight="1" x14ac:dyDescent="0.25">
      <c r="A7" s="293" t="s">
        <v>52</v>
      </c>
      <c r="B7" s="295" t="s">
        <v>0</v>
      </c>
      <c r="C7" s="163"/>
      <c r="D7" s="297" t="s">
        <v>50</v>
      </c>
      <c r="E7" s="297" t="s">
        <v>15</v>
      </c>
      <c r="F7" s="301" t="s">
        <v>99</v>
      </c>
      <c r="G7" s="302"/>
      <c r="H7" s="301" t="s">
        <v>100</v>
      </c>
      <c r="I7" s="301"/>
      <c r="J7" s="287" t="s">
        <v>13</v>
      </c>
      <c r="K7" s="81"/>
    </row>
    <row r="8" spans="1:11" ht="97.5" customHeight="1" x14ac:dyDescent="0.25">
      <c r="A8" s="308"/>
      <c r="B8" s="309"/>
      <c r="C8" s="67" t="str">
        <f>K8</f>
        <v>Fraktion</v>
      </c>
      <c r="D8" s="310"/>
      <c r="E8" s="310"/>
      <c r="F8" s="65" t="s">
        <v>1</v>
      </c>
      <c r="G8" s="66" t="s">
        <v>2</v>
      </c>
      <c r="H8" s="66" t="s">
        <v>1</v>
      </c>
      <c r="I8" s="66" t="s">
        <v>2</v>
      </c>
      <c r="J8" s="305"/>
      <c r="K8" s="67" t="s">
        <v>19</v>
      </c>
    </row>
    <row r="9" spans="1:11" ht="36" customHeight="1" thickBot="1" x14ac:dyDescent="0.3">
      <c r="A9" s="58" t="s">
        <v>3</v>
      </c>
      <c r="B9" s="60" t="s">
        <v>4</v>
      </c>
      <c r="C9" s="60"/>
      <c r="D9" s="60" t="s">
        <v>5</v>
      </c>
      <c r="E9" s="192" t="s">
        <v>6</v>
      </c>
      <c r="F9" s="59" t="s">
        <v>7</v>
      </c>
      <c r="G9" s="60" t="s">
        <v>8</v>
      </c>
      <c r="H9" s="60" t="s">
        <v>9</v>
      </c>
      <c r="I9" s="60" t="s">
        <v>10</v>
      </c>
      <c r="J9" s="60" t="s">
        <v>11</v>
      </c>
      <c r="K9" s="193" t="s">
        <v>12</v>
      </c>
    </row>
    <row r="10" spans="1:11" s="207" customFormat="1" ht="141.6" customHeight="1" x14ac:dyDescent="0.25">
      <c r="A10" s="213" t="s">
        <v>161</v>
      </c>
      <c r="B10" s="214">
        <v>600</v>
      </c>
      <c r="C10" s="214" t="e">
        <f>IF(Tabelle38[[#This Row],[(1)]]&lt;&gt;"",$D$3,"")</f>
        <v>#VALUE!</v>
      </c>
      <c r="D10" s="214">
        <v>18</v>
      </c>
      <c r="E10" s="215" t="s">
        <v>276</v>
      </c>
      <c r="F10" s="216">
        <v>-2543567</v>
      </c>
      <c r="G10" s="216">
        <v>1079810</v>
      </c>
      <c r="H10" s="216">
        <v>-2548585</v>
      </c>
      <c r="I10" s="216">
        <v>1088249</v>
      </c>
      <c r="J10" s="209" t="s">
        <v>428</v>
      </c>
      <c r="K10" s="206" t="str">
        <f t="shared" ref="K10:K12" si="0">IF(J10&lt;&gt;"",$D$3,"")</f>
        <v>Eine Stadt für alle</v>
      </c>
    </row>
    <row r="11" spans="1:11" s="207" customFormat="1" ht="141.6" customHeight="1" x14ac:dyDescent="0.25">
      <c r="A11" s="202" t="s">
        <v>239</v>
      </c>
      <c r="B11" s="203">
        <v>111</v>
      </c>
      <c r="C11" s="203" t="str">
        <f>IF(Tabelle38[[#This Row],[(1)]]&lt;&gt;"",$D$3,"")</f>
        <v>Eine Stadt für alle</v>
      </c>
      <c r="D11" s="203">
        <v>13</v>
      </c>
      <c r="E11" s="204" t="s">
        <v>270</v>
      </c>
      <c r="F11" s="146">
        <v>-100000</v>
      </c>
      <c r="G11" s="146">
        <v>100000</v>
      </c>
      <c r="H11" s="146">
        <v>-100000</v>
      </c>
      <c r="I11" s="146">
        <v>100000</v>
      </c>
      <c r="J11" s="205" t="s">
        <v>395</v>
      </c>
      <c r="K11" s="206" t="str">
        <f t="shared" si="0"/>
        <v>Eine Stadt für alle</v>
      </c>
    </row>
    <row r="12" spans="1:11" s="207" customFormat="1" ht="141.6" customHeight="1" thickBot="1" x14ac:dyDescent="0.3">
      <c r="A12" s="202" t="s">
        <v>241</v>
      </c>
      <c r="B12" s="203">
        <v>111</v>
      </c>
      <c r="C12" s="203" t="str">
        <f>IF(Tabelle38[[#This Row],[(1)]]&lt;&gt;"",$D$3,"")</f>
        <v>Eine Stadt für alle</v>
      </c>
      <c r="D12" s="203">
        <v>13</v>
      </c>
      <c r="E12" s="204" t="s">
        <v>271</v>
      </c>
      <c r="F12" s="146">
        <v>-19580</v>
      </c>
      <c r="G12" s="146">
        <v>19580</v>
      </c>
      <c r="H12" s="146">
        <v>-19580</v>
      </c>
      <c r="I12" s="146">
        <v>19580</v>
      </c>
      <c r="J12" s="205" t="s">
        <v>394</v>
      </c>
      <c r="K12" s="206" t="str">
        <f t="shared" si="0"/>
        <v>Eine Stadt für alle</v>
      </c>
    </row>
    <row r="13" spans="1:11" s="207" customFormat="1" ht="141.6" customHeight="1" x14ac:dyDescent="0.25">
      <c r="A13" s="213" t="s">
        <v>243</v>
      </c>
      <c r="B13" s="203" t="s">
        <v>370</v>
      </c>
      <c r="C13" s="208" t="str">
        <f>IF(Tabelle38[[#This Row],[(1)]]&lt;&gt;"",$D$3,"")</f>
        <v>Eine Stadt für alle</v>
      </c>
      <c r="D13" s="203"/>
      <c r="E13" s="205" t="s">
        <v>369</v>
      </c>
      <c r="F13" s="255">
        <v>500000</v>
      </c>
      <c r="G13" s="256">
        <v>0</v>
      </c>
      <c r="H13" s="255">
        <v>1000000</v>
      </c>
      <c r="I13" s="255">
        <v>2800000</v>
      </c>
      <c r="J13" s="209" t="s">
        <v>408</v>
      </c>
      <c r="K13" s="210" t="str">
        <f t="shared" ref="K13:K24" si="1">IF(J13&lt;&gt;"",$D$3,"")</f>
        <v>Eine Stadt für alle</v>
      </c>
    </row>
    <row r="14" spans="1:11" s="207" customFormat="1" ht="141.6" customHeight="1" x14ac:dyDescent="0.25">
      <c r="A14" s="202" t="s">
        <v>406</v>
      </c>
      <c r="B14" s="203">
        <v>193</v>
      </c>
      <c r="C14" s="208" t="str">
        <f>IF(Tabelle38[[#This Row],[(1)]]&lt;&gt;"",$D$3,"")</f>
        <v>Eine Stadt für alle</v>
      </c>
      <c r="D14" s="203">
        <v>26</v>
      </c>
      <c r="E14" s="205" t="s">
        <v>402</v>
      </c>
      <c r="F14" s="256">
        <v>0</v>
      </c>
      <c r="G14" s="256">
        <v>0</v>
      </c>
      <c r="H14" s="256">
        <v>0</v>
      </c>
      <c r="I14" s="255">
        <v>3560000</v>
      </c>
      <c r="J14" s="209" t="s">
        <v>409</v>
      </c>
      <c r="K14" s="210" t="str">
        <f t="shared" si="1"/>
        <v>Eine Stadt für alle</v>
      </c>
    </row>
    <row r="15" spans="1:11" s="207" customFormat="1" ht="141.6" customHeight="1" thickBot="1" x14ac:dyDescent="0.3">
      <c r="A15" s="202" t="s">
        <v>316</v>
      </c>
      <c r="B15" s="203">
        <v>193</v>
      </c>
      <c r="C15" s="208" t="str">
        <f>IF(Tabelle38[[#This Row],[(1)]]&lt;&gt;"",$D$3,"")</f>
        <v>Eine Stadt für alle</v>
      </c>
      <c r="D15" s="203">
        <v>26</v>
      </c>
      <c r="E15" s="205" t="s">
        <v>404</v>
      </c>
      <c r="F15" s="256">
        <v>0</v>
      </c>
      <c r="G15" s="256">
        <v>0</v>
      </c>
      <c r="H15" s="256">
        <v>0</v>
      </c>
      <c r="I15" s="255">
        <v>1180000</v>
      </c>
      <c r="J15" s="209" t="s">
        <v>409</v>
      </c>
      <c r="K15" s="210" t="str">
        <f t="shared" si="1"/>
        <v>Eine Stadt für alle</v>
      </c>
    </row>
    <row r="16" spans="1:11" s="207" customFormat="1" ht="141.6" customHeight="1" x14ac:dyDescent="0.25">
      <c r="A16" s="213" t="s">
        <v>318</v>
      </c>
      <c r="B16" s="198" t="s">
        <v>332</v>
      </c>
      <c r="C16" s="208" t="str">
        <f>IF(Tabelle38[[#This Row],[(1)]]&lt;&gt;"",$D$3,"")</f>
        <v>Eine Stadt für alle</v>
      </c>
      <c r="D16" s="203">
        <v>26</v>
      </c>
      <c r="E16" s="205" t="s">
        <v>403</v>
      </c>
      <c r="F16" s="194">
        <v>0</v>
      </c>
      <c r="G16" s="195">
        <v>0</v>
      </c>
      <c r="H16" s="195">
        <v>0</v>
      </c>
      <c r="I16" s="195">
        <v>330000</v>
      </c>
      <c r="J16" s="209" t="s">
        <v>374</v>
      </c>
      <c r="K16" s="210" t="str">
        <f>IF(J16&lt;&gt;"",$D$3,"")</f>
        <v>Eine Stadt für alle</v>
      </c>
    </row>
    <row r="17" spans="1:11" s="207" customFormat="1" ht="141.6" customHeight="1" x14ac:dyDescent="0.25">
      <c r="A17" s="202" t="s">
        <v>429</v>
      </c>
      <c r="B17" s="203" t="s">
        <v>371</v>
      </c>
      <c r="C17" s="208" t="str">
        <f>IF(Tabelle38[[#This Row],[(1)]]&lt;&gt;"",$D$3,"")</f>
        <v>Eine Stadt für alle</v>
      </c>
      <c r="D17" s="203"/>
      <c r="E17" s="205" t="s">
        <v>372</v>
      </c>
      <c r="F17" s="194">
        <v>-35000</v>
      </c>
      <c r="G17" s="195">
        <v>35000</v>
      </c>
      <c r="H17" s="195">
        <v>-15000</v>
      </c>
      <c r="I17" s="195">
        <v>15000</v>
      </c>
      <c r="J17" s="209" t="s">
        <v>379</v>
      </c>
      <c r="K17" s="210" t="str">
        <f t="shared" si="1"/>
        <v>Eine Stadt für alle</v>
      </c>
    </row>
    <row r="18" spans="1:11" s="207" customFormat="1" ht="141.6" customHeight="1" thickBot="1" x14ac:dyDescent="0.3">
      <c r="A18" s="202" t="s">
        <v>328</v>
      </c>
      <c r="B18" s="203" t="s">
        <v>371</v>
      </c>
      <c r="C18" s="208" t="str">
        <f>IF(Tabelle38[[#This Row],[(1)]]&lt;&gt;"",$D$3,"")</f>
        <v>Eine Stadt für alle</v>
      </c>
      <c r="D18" s="203"/>
      <c r="E18" s="205" t="s">
        <v>373</v>
      </c>
      <c r="F18" s="194">
        <v>-50000</v>
      </c>
      <c r="G18" s="195">
        <v>50000</v>
      </c>
      <c r="H18" s="195">
        <v>-30000</v>
      </c>
      <c r="I18" s="195">
        <v>30000</v>
      </c>
      <c r="J18" s="209" t="s">
        <v>379</v>
      </c>
      <c r="K18" s="210" t="str">
        <f t="shared" si="1"/>
        <v>Eine Stadt für alle</v>
      </c>
    </row>
    <row r="19" spans="1:11" s="207" customFormat="1" ht="141.6" customHeight="1" x14ac:dyDescent="0.25">
      <c r="A19" s="213" t="s">
        <v>392</v>
      </c>
      <c r="B19" s="203">
        <v>146</v>
      </c>
      <c r="C19" s="208" t="e">
        <f>IF(Tabelle38[[#This Row],[(1)]]&lt;&gt;"",$D$3,"")</f>
        <v>#VALUE!</v>
      </c>
      <c r="D19" s="203">
        <v>12</v>
      </c>
      <c r="E19" s="205" t="s">
        <v>315</v>
      </c>
      <c r="F19" s="194">
        <v>-4550000</v>
      </c>
      <c r="G19" s="195">
        <v>500000</v>
      </c>
      <c r="H19" s="195">
        <v>-4550000</v>
      </c>
      <c r="I19" s="195">
        <v>500000</v>
      </c>
      <c r="J19" s="209" t="s">
        <v>377</v>
      </c>
      <c r="K19" s="210" t="str">
        <f t="shared" si="1"/>
        <v>Eine Stadt für alle</v>
      </c>
    </row>
    <row r="20" spans="1:11" s="207" customFormat="1" ht="141.6" customHeight="1" x14ac:dyDescent="0.25">
      <c r="A20" s="202" t="s">
        <v>433</v>
      </c>
      <c r="B20" s="203">
        <v>135</v>
      </c>
      <c r="C20" s="203" t="e">
        <f>IF(Tabelle38[[#This Row],[(1)]]&lt;&gt;"",$D$3,"")</f>
        <v>#VALUE!</v>
      </c>
      <c r="D20" s="203">
        <v>8</v>
      </c>
      <c r="E20" s="205" t="s">
        <v>240</v>
      </c>
      <c r="F20" s="147">
        <v>-500000</v>
      </c>
      <c r="G20" s="147">
        <v>500000</v>
      </c>
      <c r="H20" s="147">
        <v>-1000000</v>
      </c>
      <c r="I20" s="147">
        <v>500000</v>
      </c>
      <c r="J20" s="209" t="s">
        <v>449</v>
      </c>
      <c r="K20" s="210" t="str">
        <f>IF(J20&lt;&gt;"",$D$3,"")</f>
        <v>Eine Stadt für alle</v>
      </c>
    </row>
    <row r="21" spans="1:11" s="207" customFormat="1" ht="141.6" customHeight="1" thickBot="1" x14ac:dyDescent="0.3">
      <c r="A21" s="202" t="s">
        <v>434</v>
      </c>
      <c r="B21" s="198">
        <v>192</v>
      </c>
      <c r="C21" s="199" t="e">
        <f>IF(Tabelle38[[#This Row],[(1)]]&lt;&gt;"",$D$3,"")</f>
        <v>#VALUE!</v>
      </c>
      <c r="D21" s="198">
        <v>26</v>
      </c>
      <c r="E21" s="200" t="s">
        <v>331</v>
      </c>
      <c r="F21" s="149">
        <v>-1200000</v>
      </c>
      <c r="G21" s="149">
        <v>200000</v>
      </c>
      <c r="H21" s="149">
        <v>-1200000</v>
      </c>
      <c r="I21" s="149">
        <v>200000</v>
      </c>
      <c r="J21" s="200" t="s">
        <v>410</v>
      </c>
      <c r="K21" s="210" t="str">
        <f>IF(J21&lt;&gt;"",$D$3,"")</f>
        <v>Eine Stadt für alle</v>
      </c>
    </row>
    <row r="22" spans="1:11" s="207" customFormat="1" ht="141.6" customHeight="1" x14ac:dyDescent="0.25">
      <c r="A22" s="213" t="s">
        <v>435</v>
      </c>
      <c r="B22" s="203"/>
      <c r="C22" s="208" t="e">
        <f>IF(Tabelle38[[#This Row],[(1)]]&lt;&gt;"",$D$3,"")</f>
        <v>#VALUE!</v>
      </c>
      <c r="D22" s="203"/>
      <c r="E22" s="205" t="s">
        <v>375</v>
      </c>
      <c r="F22" s="194">
        <v>0</v>
      </c>
      <c r="G22" s="195">
        <v>300000</v>
      </c>
      <c r="H22" s="195">
        <v>0</v>
      </c>
      <c r="I22" s="195">
        <v>0</v>
      </c>
      <c r="J22" s="209" t="s">
        <v>376</v>
      </c>
      <c r="K22" s="210" t="str">
        <f t="shared" si="1"/>
        <v>Eine Stadt für alle</v>
      </c>
    </row>
    <row r="23" spans="1:11" s="207" customFormat="1" ht="141.6" customHeight="1" x14ac:dyDescent="0.25">
      <c r="A23" s="202" t="s">
        <v>436</v>
      </c>
      <c r="B23" s="203">
        <v>39</v>
      </c>
      <c r="C23" s="208" t="e">
        <f>IF(Tabelle38[[#This Row],[(1)]]&lt;&gt;"",$D$3,"")</f>
        <v>#VALUE!</v>
      </c>
      <c r="D23" s="203">
        <v>61</v>
      </c>
      <c r="E23" s="205" t="s">
        <v>378</v>
      </c>
      <c r="F23" s="194">
        <v>500000</v>
      </c>
      <c r="G23" s="195">
        <v>50000</v>
      </c>
      <c r="H23" s="195">
        <v>500000</v>
      </c>
      <c r="I23" s="195">
        <v>50000</v>
      </c>
      <c r="J23" s="247" t="s">
        <v>401</v>
      </c>
      <c r="K23" s="210" t="str">
        <f>IF(J23&lt;&gt;"",$D$3,"")</f>
        <v>Eine Stadt für alle</v>
      </c>
    </row>
    <row r="24" spans="1:11" ht="141.6" customHeight="1" x14ac:dyDescent="0.25">
      <c r="A24" s="202" t="s">
        <v>437</v>
      </c>
      <c r="B24" s="45">
        <v>94</v>
      </c>
      <c r="C24" s="162" t="e">
        <f>IF(Tabelle38[[#This Row],[(1)]]&lt;&gt;"",$D$3,"")</f>
        <v>#VALUE!</v>
      </c>
      <c r="D24" s="45">
        <v>8</v>
      </c>
      <c r="E24" s="144" t="s">
        <v>110</v>
      </c>
      <c r="F24" s="145" t="s">
        <v>111</v>
      </c>
      <c r="G24" s="145" t="s">
        <v>291</v>
      </c>
      <c r="H24" s="145" t="s">
        <v>111</v>
      </c>
      <c r="I24" s="145" t="s">
        <v>291</v>
      </c>
      <c r="J24" s="42" t="s">
        <v>353</v>
      </c>
      <c r="K24" s="196" t="str">
        <f t="shared" si="1"/>
        <v>Eine Stadt für alle</v>
      </c>
    </row>
    <row r="25" spans="1:11" ht="84.9" customHeight="1" x14ac:dyDescent="0.25"/>
  </sheetData>
  <sheetProtection selectLockedCells="1"/>
  <mergeCells count="9">
    <mergeCell ref="F7:G7"/>
    <mergeCell ref="H7:I7"/>
    <mergeCell ref="J7:J8"/>
    <mergeCell ref="E1:K2"/>
    <mergeCell ref="A1:D1"/>
    <mergeCell ref="A7:A8"/>
    <mergeCell ref="B7:B8"/>
    <mergeCell ref="D7:D8"/>
    <mergeCell ref="E7:E8"/>
  </mergeCells>
  <phoneticPr fontId="30" type="noConversion"/>
  <pageMargins left="0.25" right="0.25" top="0.75" bottom="0.75" header="0.3" footer="0.3"/>
  <pageSetup paperSize="9" scale="43" fitToHeight="0" orientation="landscape" r:id="rId1"/>
  <headerFooter>
    <oddFooter>&amp;L&amp;D&amp;C&amp;P von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pageSetUpPr fitToPage="1"/>
  </sheetPr>
  <dimension ref="A1:K15"/>
  <sheetViews>
    <sheetView showGridLines="0" zoomScale="50" zoomScaleNormal="50" zoomScalePageLayoutView="50" workbookViewId="0">
      <selection activeCell="J13" sqref="J13"/>
    </sheetView>
  </sheetViews>
  <sheetFormatPr baseColWidth="10" defaultColWidth="0" defaultRowHeight="15" x14ac:dyDescent="0.25"/>
  <cols>
    <col min="1" max="1" width="10.90625" style="15" customWidth="1"/>
    <col min="2" max="2" width="8.6328125" style="15" customWidth="1"/>
    <col min="3" max="3" width="8.6328125" style="15" hidden="1" customWidth="1"/>
    <col min="4" max="4" width="8.54296875" style="15" customWidth="1"/>
    <col min="5" max="5" width="33.6328125" style="15" customWidth="1"/>
    <col min="6" max="9" width="24.90625" style="15" customWidth="1"/>
    <col min="10" max="10" width="126.1796875" style="3" customWidth="1"/>
    <col min="11" max="11" width="10" style="15" hidden="1" customWidth="1"/>
    <col min="12" max="12" width="2.90625" style="15" customWidth="1"/>
    <col min="13" max="25" width="0" style="15" hidden="1"/>
    <col min="26" max="26" width="1.08984375" style="15" customWidth="1"/>
    <col min="27" max="16384" width="0" style="15" hidden="1"/>
  </cols>
  <sheetData>
    <row r="1" spans="1:11" ht="41.25" customHeight="1" x14ac:dyDescent="0.25">
      <c r="A1" s="291" t="s">
        <v>21</v>
      </c>
      <c r="B1" s="291"/>
      <c r="C1" s="291"/>
      <c r="D1" s="291"/>
      <c r="G1" s="105"/>
      <c r="H1" s="286" t="s">
        <v>91</v>
      </c>
      <c r="I1" s="286" t="s">
        <v>104</v>
      </c>
      <c r="J1" s="105"/>
    </row>
    <row r="2" spans="1:11" ht="35.25" customHeight="1" thickBot="1" x14ac:dyDescent="0.3">
      <c r="E2" s="303" t="s">
        <v>92</v>
      </c>
      <c r="F2" s="303"/>
      <c r="G2" s="303"/>
      <c r="H2" s="303"/>
      <c r="I2" s="303"/>
      <c r="J2" s="303"/>
      <c r="K2" s="303"/>
    </row>
    <row r="3" spans="1:11" ht="23.25" customHeight="1" thickBot="1" x14ac:dyDescent="0.3">
      <c r="A3" s="77" t="s">
        <v>93</v>
      </c>
      <c r="B3" s="10"/>
      <c r="C3" s="10"/>
      <c r="D3" s="84"/>
      <c r="E3" s="303"/>
      <c r="F3" s="303"/>
      <c r="G3" s="303"/>
      <c r="H3" s="303"/>
      <c r="I3" s="303"/>
      <c r="J3" s="303"/>
      <c r="K3" s="303"/>
    </row>
    <row r="4" spans="1:11" ht="17.25" customHeight="1" x14ac:dyDescent="0.25">
      <c r="A4" s="6"/>
      <c r="B4" s="6"/>
      <c r="C4" s="6"/>
      <c r="D4" s="6"/>
      <c r="E4" s="14"/>
      <c r="F4" s="14"/>
      <c r="G4" s="14"/>
      <c r="H4" s="14"/>
      <c r="I4" s="14"/>
      <c r="J4" s="14"/>
    </row>
    <row r="5" spans="1:11" ht="25.5" customHeight="1" x14ac:dyDescent="0.25">
      <c r="A5" s="78" t="s">
        <v>95</v>
      </c>
      <c r="B5" s="5"/>
      <c r="C5" s="5"/>
      <c r="D5" s="5"/>
      <c r="E5" s="5"/>
      <c r="F5" s="4"/>
      <c r="G5" s="4"/>
      <c r="H5" s="4"/>
      <c r="I5" s="4"/>
      <c r="J5" s="4"/>
    </row>
    <row r="6" spans="1:11" ht="15.75" customHeight="1" thickBot="1" x14ac:dyDescent="0.3">
      <c r="J6" s="2"/>
      <c r="K6" s="7"/>
    </row>
    <row r="7" spans="1:11" ht="24.75" customHeight="1" x14ac:dyDescent="0.25">
      <c r="A7" s="293" t="s">
        <v>52</v>
      </c>
      <c r="B7" s="295" t="s">
        <v>0</v>
      </c>
      <c r="C7" s="104"/>
      <c r="D7" s="297" t="s">
        <v>50</v>
      </c>
      <c r="E7" s="297" t="s">
        <v>15</v>
      </c>
      <c r="F7" s="301" t="s">
        <v>89</v>
      </c>
      <c r="G7" s="302"/>
      <c r="H7" s="301" t="s">
        <v>90</v>
      </c>
      <c r="I7" s="301"/>
      <c r="J7" s="287" t="s">
        <v>13</v>
      </c>
      <c r="K7" s="81"/>
    </row>
    <row r="8" spans="1:11" ht="97.5" customHeight="1" x14ac:dyDescent="0.25">
      <c r="A8" s="308"/>
      <c r="B8" s="309"/>
      <c r="C8" s="67" t="str">
        <f>K8</f>
        <v>Fraktion</v>
      </c>
      <c r="D8" s="310"/>
      <c r="E8" s="310"/>
      <c r="F8" s="65" t="s">
        <v>1</v>
      </c>
      <c r="G8" s="66" t="s">
        <v>2</v>
      </c>
      <c r="H8" s="66" t="s">
        <v>1</v>
      </c>
      <c r="I8" s="66" t="s">
        <v>2</v>
      </c>
      <c r="J8" s="305"/>
      <c r="K8" s="67" t="s">
        <v>19</v>
      </c>
    </row>
    <row r="9" spans="1:11" ht="36" customHeight="1" thickBot="1" x14ac:dyDescent="0.3">
      <c r="A9" s="24" t="s">
        <v>3</v>
      </c>
      <c r="B9" s="25" t="s">
        <v>4</v>
      </c>
      <c r="C9" s="25"/>
      <c r="D9" s="25" t="s">
        <v>5</v>
      </c>
      <c r="E9" s="26" t="s">
        <v>6</v>
      </c>
      <c r="F9" s="27" t="s">
        <v>7</v>
      </c>
      <c r="G9" s="25" t="s">
        <v>8</v>
      </c>
      <c r="H9" s="25" t="s">
        <v>9</v>
      </c>
      <c r="I9" s="25" t="s">
        <v>10</v>
      </c>
      <c r="J9" s="25" t="s">
        <v>11</v>
      </c>
      <c r="K9" s="28" t="s">
        <v>12</v>
      </c>
    </row>
    <row r="10" spans="1:11" ht="141.6" customHeight="1" x14ac:dyDescent="0.25">
      <c r="A10" s="106">
        <v>13125</v>
      </c>
      <c r="B10" s="107">
        <v>105</v>
      </c>
      <c r="C10" s="32">
        <f>IF(Tabelle1637[[#This Row],[(1)]]&lt;&gt;"",$D$3,"")</f>
        <v>0</v>
      </c>
      <c r="D10" s="32">
        <v>13</v>
      </c>
      <c r="E10" s="108" t="s">
        <v>105</v>
      </c>
      <c r="F10" s="18">
        <v>-100000</v>
      </c>
      <c r="G10" s="18">
        <v>100000</v>
      </c>
      <c r="H10" s="18">
        <v>-100000</v>
      </c>
      <c r="I10" s="18">
        <v>100000</v>
      </c>
      <c r="J10" s="108" t="s">
        <v>106</v>
      </c>
      <c r="K10" s="29">
        <f t="shared" ref="K10:K14" si="0">IF(J10&lt;&gt;"",$D$3,"")</f>
        <v>0</v>
      </c>
    </row>
    <row r="11" spans="1:11" ht="141.6" customHeight="1" x14ac:dyDescent="0.25">
      <c r="A11" s="109"/>
      <c r="B11" s="107">
        <v>332</v>
      </c>
      <c r="C11" s="31" t="str">
        <f>IF(Tabelle1637[[#This Row],[(1)]]&lt;&gt;"",$D$3,"")</f>
        <v/>
      </c>
      <c r="D11" s="108" t="s">
        <v>107</v>
      </c>
      <c r="E11" s="108" t="s">
        <v>108</v>
      </c>
      <c r="F11" s="18">
        <v>-12800</v>
      </c>
      <c r="G11" s="18">
        <v>12800</v>
      </c>
      <c r="H11" s="18">
        <v>-39321</v>
      </c>
      <c r="I11" s="18">
        <v>39321</v>
      </c>
      <c r="J11" s="108" t="s">
        <v>109</v>
      </c>
      <c r="K11" s="34">
        <f t="shared" si="0"/>
        <v>0</v>
      </c>
    </row>
    <row r="12" spans="1:11" ht="141.6" customHeight="1" x14ac:dyDescent="0.25">
      <c r="A12" s="30"/>
      <c r="B12" s="31"/>
      <c r="C12" s="31" t="str">
        <f>IF(Tabelle1637[[#This Row],[(1)]]&lt;&gt;"",$D$3,"")</f>
        <v/>
      </c>
      <c r="D12" s="31"/>
      <c r="E12" s="17"/>
      <c r="F12" s="18"/>
      <c r="G12" s="18"/>
      <c r="H12" s="18"/>
      <c r="I12" s="18"/>
      <c r="J12" s="16"/>
      <c r="K12" s="34" t="str">
        <f t="shared" si="0"/>
        <v/>
      </c>
    </row>
    <row r="13" spans="1:11" ht="141.6" customHeight="1" x14ac:dyDescent="0.25">
      <c r="A13" s="30"/>
      <c r="B13" s="31"/>
      <c r="C13" s="31" t="str">
        <f>IF(Tabelle1637[[#This Row],[(1)]]&lt;&gt;"",$D$3,"")</f>
        <v/>
      </c>
      <c r="D13" s="31"/>
      <c r="E13" s="17"/>
      <c r="F13" s="18"/>
      <c r="G13" s="18"/>
      <c r="H13" s="18"/>
      <c r="I13" s="18"/>
      <c r="J13" s="16"/>
      <c r="K13" s="34" t="str">
        <f t="shared" si="0"/>
        <v/>
      </c>
    </row>
    <row r="14" spans="1:11" ht="141.6" customHeight="1" x14ac:dyDescent="0.25">
      <c r="A14" s="30"/>
      <c r="B14" s="31"/>
      <c r="C14" s="31" t="str">
        <f>IF(Tabelle1637[[#This Row],[(1)]]&lt;&gt;"",$D$3,"")</f>
        <v/>
      </c>
      <c r="D14" s="31"/>
      <c r="E14" s="17"/>
      <c r="F14" s="18"/>
      <c r="G14" s="18"/>
      <c r="H14" s="18"/>
      <c r="I14" s="18"/>
      <c r="J14" s="16"/>
      <c r="K14" s="34" t="str">
        <f t="shared" si="0"/>
        <v/>
      </c>
    </row>
    <row r="15" spans="1:11" ht="84.9" customHeight="1" x14ac:dyDescent="0.25"/>
  </sheetData>
  <sheetProtection selectLockedCells="1"/>
  <mergeCells count="10">
    <mergeCell ref="E2:K3"/>
    <mergeCell ref="H1:I1"/>
    <mergeCell ref="A1:D1"/>
    <mergeCell ref="A7:A8"/>
    <mergeCell ref="B7:B8"/>
    <mergeCell ref="D7:D8"/>
    <mergeCell ref="E7:E8"/>
    <mergeCell ref="F7:G7"/>
    <mergeCell ref="H7:I7"/>
    <mergeCell ref="J7:J8"/>
  </mergeCells>
  <pageMargins left="0.25" right="0.25" top="0.75" bottom="0.75" header="0.3" footer="0.3"/>
  <pageSetup paperSize="9" scale="42" fitToHeight="0" orientation="landscape" r:id="rId1"/>
  <headerFooter>
    <oddFooter>&amp;L&amp;D&amp;C&amp;P von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Zuschussliste</vt:lpstr>
      <vt:lpstr>Zuschussliste-Ausfüllhilfe</vt:lpstr>
      <vt:lpstr>Investitionsliste</vt:lpstr>
      <vt:lpstr>Investitionsliste-Ausfüllhilfe</vt:lpstr>
      <vt:lpstr>Teilergebnis-HH</vt:lpstr>
      <vt:lpstr>Teilergebnis-HH-Ausfüllhilfe</vt:lpstr>
      <vt:lpstr>Allgemeine Anträge</vt:lpstr>
      <vt:lpstr>Deckungsvorschläge</vt:lpstr>
      <vt:lpstr>Deckungsvorschläge_Ausfüllhilfe</vt:lpstr>
      <vt:lpstr>'Allgemeine Anträge'!Drucktitel</vt:lpstr>
      <vt:lpstr>Deckungsvorschläge!Drucktitel</vt:lpstr>
      <vt:lpstr>Deckungsvorschläge_Ausfüllhilfe!Drucktitel</vt:lpstr>
      <vt:lpstr>Investitionsliste!Drucktitel</vt:lpstr>
      <vt:lpstr>'Investitionsliste-Ausfüllhilfe'!Drucktitel</vt:lpstr>
      <vt:lpstr>'Teilergebnis-HH'!Drucktitel</vt:lpstr>
      <vt:lpstr>'Teilergebnis-HH-Ausfüllhilfe'!Drucktitel</vt:lpstr>
      <vt:lpstr>Zuschussliste!Drucktitel</vt:lpstr>
      <vt:lpstr>'Zuschussliste-Ausfüllhilfe'!Drucktitel</vt:lpstr>
    </vt:vector>
  </TitlesOfParts>
  <Company>Stadt Freiburg i. 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NussbBe</dc:creator>
  <cp:lastModifiedBy>Gregor Mohlberg</cp:lastModifiedBy>
  <cp:lastPrinted>2021-01-12T13:16:17Z</cp:lastPrinted>
  <dcterms:created xsi:type="dcterms:W3CDTF">2012-04-25T08:18:11Z</dcterms:created>
  <dcterms:modified xsi:type="dcterms:W3CDTF">2021-02-12T10:49:34Z</dcterms:modified>
</cp:coreProperties>
</file>